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iani_Attivita\PREVISIONALE_2026\ALLEGATI_BILANCIO\"/>
    </mc:Choice>
  </mc:AlternateContent>
  <bookViews>
    <workbookView xWindow="480" yWindow="105" windowWidth="27795" windowHeight="14640"/>
  </bookViews>
  <sheets>
    <sheet name="809517" sheetId="3" r:id="rId1"/>
  </sheets>
  <definedNames>
    <definedName name="_xlnm.Print_Area" localSheetId="0">'809517'!$A$1:$T$178</definedName>
    <definedName name="SQCR_809517_86684_332938_10">'809517'!$B$15</definedName>
    <definedName name="SQCR_809517_86684_332938_100">'809517'!$B$105</definedName>
    <definedName name="SQCR_809517_86684_332938_101">'809517'!$B$106</definedName>
    <definedName name="SQCR_809517_86684_332938_102">'809517'!$B$107</definedName>
    <definedName name="SQCR_809517_86684_332938_103">'809517'!$B$108</definedName>
    <definedName name="SQCR_809517_86684_332938_104">'809517'!$B$109</definedName>
    <definedName name="SQCR_809517_86684_332938_105">'809517'!$B$110</definedName>
    <definedName name="SQCR_809517_86684_332938_106">'809517'!$B$111</definedName>
    <definedName name="SQCR_809517_86684_332938_107">'809517'!$B$112</definedName>
    <definedName name="SQCR_809517_86684_332938_108">'809517'!$B$113</definedName>
    <definedName name="SQCR_809517_86684_332938_109">'809517'!$B$114</definedName>
    <definedName name="SQCR_809517_86684_332938_11">'809517'!$B$16</definedName>
    <definedName name="SQCR_809517_86684_332938_110">'809517'!$B$115</definedName>
    <definedName name="SQCR_809517_86684_332938_111">'809517'!$B$116</definedName>
    <definedName name="SQCR_809517_86684_332938_112">'809517'!$B$117</definedName>
    <definedName name="SQCR_809517_86684_332938_113">'809517'!$B$118</definedName>
    <definedName name="SQCR_809517_86684_332938_114">'809517'!$B$119</definedName>
    <definedName name="SQCR_809517_86684_332938_115">'809517'!$B$120</definedName>
    <definedName name="SQCR_809517_86684_332938_116">'809517'!$B$121</definedName>
    <definedName name="SQCR_809517_86684_332938_117">'809517'!$B$122</definedName>
    <definedName name="SQCR_809517_86684_332938_118">'809517'!$B$123</definedName>
    <definedName name="SQCR_809517_86684_332938_119">'809517'!$B$124</definedName>
    <definedName name="SQCR_809517_86684_332938_12">'809517'!$B$17</definedName>
    <definedName name="SQCR_809517_86684_332938_120">'809517'!$B$125</definedName>
    <definedName name="SQCR_809517_86684_332938_121">'809517'!$B$126</definedName>
    <definedName name="SQCR_809517_86684_332938_122">'809517'!$B$127</definedName>
    <definedName name="SQCR_809517_86684_332938_123">'809517'!$B$128</definedName>
    <definedName name="SQCR_809517_86684_332938_124">'809517'!$B$129</definedName>
    <definedName name="SQCR_809517_86684_332938_125">'809517'!$B$130</definedName>
    <definedName name="SQCR_809517_86684_332938_126">'809517'!$B$131</definedName>
    <definedName name="SQCR_809517_86684_332938_127">'809517'!$B$132</definedName>
    <definedName name="SQCR_809517_86684_332938_128">'809517'!$B$133</definedName>
    <definedName name="SQCR_809517_86684_332938_129">'809517'!$B$134</definedName>
    <definedName name="SQCR_809517_86684_332938_13">'809517'!$B$18</definedName>
    <definedName name="SQCR_809517_86684_332938_130">'809517'!$B$135</definedName>
    <definedName name="SQCR_809517_86684_332938_131">'809517'!$B$136</definedName>
    <definedName name="SQCR_809517_86684_332938_132">'809517'!$B$137</definedName>
    <definedName name="SQCR_809517_86684_332938_133">'809517'!$B$138</definedName>
    <definedName name="SQCR_809517_86684_332938_134">'809517'!$B$139</definedName>
    <definedName name="SQCR_809517_86684_332938_135">'809517'!$B$140</definedName>
    <definedName name="SQCR_809517_86684_332938_136">'809517'!$B$141</definedName>
    <definedName name="SQCR_809517_86684_332938_137">'809517'!$B$142</definedName>
    <definedName name="SQCR_809517_86684_332938_138">'809517'!$B$143</definedName>
    <definedName name="SQCR_809517_86684_332938_139">'809517'!$B$144</definedName>
    <definedName name="SQCR_809517_86684_332938_14">'809517'!$B$19</definedName>
    <definedName name="SQCR_809517_86684_332938_140">'809517'!$B$145</definedName>
    <definedName name="SQCR_809517_86684_332938_141">'809517'!$B$146</definedName>
    <definedName name="SQCR_809517_86684_332938_142">'809517'!$B$147</definedName>
    <definedName name="SQCR_809517_86684_332938_143">'809517'!$B$148</definedName>
    <definedName name="SQCR_809517_86684_332938_144">'809517'!$B$149</definedName>
    <definedName name="SQCR_809517_86684_332938_145">'809517'!$B$150</definedName>
    <definedName name="SQCR_809517_86684_332938_146">'809517'!$B$151</definedName>
    <definedName name="SQCR_809517_86684_332938_147">'809517'!$B$152</definedName>
    <definedName name="SQCR_809517_86684_332938_148">'809517'!$B$153</definedName>
    <definedName name="SQCR_809517_86684_332938_149">'809517'!$B$154</definedName>
    <definedName name="SQCR_809517_86684_332938_15">'809517'!$B$20</definedName>
    <definedName name="SQCR_809517_86684_332938_150">'809517'!$B$155</definedName>
    <definedName name="SQCR_809517_86684_332938_151">'809517'!$B$156</definedName>
    <definedName name="SQCR_809517_86684_332938_152">'809517'!$B$157</definedName>
    <definedName name="SQCR_809517_86684_332938_153">'809517'!$B$158</definedName>
    <definedName name="SQCR_809517_86684_332938_154">'809517'!$B$159</definedName>
    <definedName name="SQCR_809517_86684_332938_155">'809517'!$B$160</definedName>
    <definedName name="SQCR_809517_86684_332938_156">'809517'!$B$161</definedName>
    <definedName name="SQCR_809517_86684_332938_157">'809517'!$B$162</definedName>
    <definedName name="SQCR_809517_86684_332938_158">'809517'!$B$163</definedName>
    <definedName name="SQCR_809517_86684_332938_159">'809517'!$B$164</definedName>
    <definedName name="SQCR_809517_86684_332938_16">'809517'!$B$21</definedName>
    <definedName name="SQCR_809517_86684_332938_160">'809517'!$B$165</definedName>
    <definedName name="SQCR_809517_86684_332938_161">'809517'!$B$166</definedName>
    <definedName name="SQCR_809517_86684_332938_162">'809517'!$B$167</definedName>
    <definedName name="SQCR_809517_86684_332938_163">'809517'!$B$168</definedName>
    <definedName name="SQCR_809517_86684_332938_164">'809517'!$B$169</definedName>
    <definedName name="SQCR_809517_86684_332938_165">'809517'!$B$170</definedName>
    <definedName name="SQCR_809517_86684_332938_166">'809517'!$B$171</definedName>
    <definedName name="SQCR_809517_86684_332938_167">'809517'!$B$172</definedName>
    <definedName name="SQCR_809517_86684_332938_168">'809517'!$B$173</definedName>
    <definedName name="SQCR_809517_86684_332938_169">'809517'!$B$174</definedName>
    <definedName name="SQCR_809517_86684_332938_17">'809517'!$B$22</definedName>
    <definedName name="SQCR_809517_86684_332938_170">'809517'!$B$175</definedName>
    <definedName name="SQCR_809517_86684_332938_171">'809517'!$B$176</definedName>
    <definedName name="SQCR_809517_86684_332938_172">'809517'!$B$177</definedName>
    <definedName name="SQCR_809517_86684_332938_173">'809517'!$B$178</definedName>
    <definedName name="SQCR_809517_86684_332938_18">'809517'!$B$23</definedName>
    <definedName name="SQCR_809517_86684_332938_19">'809517'!$B$24</definedName>
    <definedName name="SQCR_809517_86684_332938_20">'809517'!$B$25</definedName>
    <definedName name="SQCR_809517_86684_332938_21">'809517'!$B$26</definedName>
    <definedName name="SQCR_809517_86684_332938_22">'809517'!$B$27</definedName>
    <definedName name="SQCR_809517_86684_332938_23">'809517'!$B$28</definedName>
    <definedName name="SQCR_809517_86684_332938_24">'809517'!$B$29</definedName>
    <definedName name="SQCR_809517_86684_332938_25">'809517'!$B$30</definedName>
    <definedName name="SQCR_809517_86684_332938_26">'809517'!$B$31</definedName>
    <definedName name="SQCR_809517_86684_332938_27">'809517'!$B$32</definedName>
    <definedName name="SQCR_809517_86684_332938_28">'809517'!$B$33</definedName>
    <definedName name="SQCR_809517_86684_332938_29">'809517'!$B$34</definedName>
    <definedName name="SQCR_809517_86684_332938_30">'809517'!$B$35</definedName>
    <definedName name="SQCR_809517_86684_332938_31">'809517'!$B$36</definedName>
    <definedName name="SQCR_809517_86684_332938_32">'809517'!$B$37</definedName>
    <definedName name="SQCR_809517_86684_332938_33">'809517'!$B$38</definedName>
    <definedName name="SQCR_809517_86684_332938_34">'809517'!$B$39</definedName>
    <definedName name="SQCR_809517_86684_332938_35">'809517'!$B$40</definedName>
    <definedName name="SQCR_809517_86684_332938_36">'809517'!$B$41</definedName>
    <definedName name="SQCR_809517_86684_332938_37">'809517'!$B$42</definedName>
    <definedName name="SQCR_809517_86684_332938_38">'809517'!$B$43</definedName>
    <definedName name="SQCR_809517_86684_332938_39">'809517'!$B$44</definedName>
    <definedName name="SQCR_809517_86684_332938_40">'809517'!$B$45</definedName>
    <definedName name="SQCR_809517_86684_332938_41">'809517'!$B$46</definedName>
    <definedName name="SQCR_809517_86684_332938_42">'809517'!$B$47</definedName>
    <definedName name="SQCR_809517_86684_332938_43">'809517'!$B$48</definedName>
    <definedName name="SQCR_809517_86684_332938_44">'809517'!$B$49</definedName>
    <definedName name="SQCR_809517_86684_332938_45">'809517'!$B$50</definedName>
    <definedName name="SQCR_809517_86684_332938_46">'809517'!$B$51</definedName>
    <definedName name="SQCR_809517_86684_332938_48">'809517'!$B$53</definedName>
    <definedName name="SQCR_809517_86684_332938_49">'809517'!$B$54</definedName>
    <definedName name="SQCR_809517_86684_332938_50">'809517'!$B$55</definedName>
    <definedName name="SQCR_809517_86684_332938_51">'809517'!$B$56</definedName>
    <definedName name="SQCR_809517_86684_332938_52">'809517'!$B$57</definedName>
    <definedName name="SQCR_809517_86684_332938_53">'809517'!$B$58</definedName>
    <definedName name="SQCR_809517_86684_332938_54">'809517'!$B$59</definedName>
    <definedName name="SQCR_809517_86684_332938_55">'809517'!$B$60</definedName>
    <definedName name="SQCR_809517_86684_332938_56">'809517'!$B$61</definedName>
    <definedName name="SQCR_809517_86684_332938_57">'809517'!$B$62</definedName>
    <definedName name="SQCR_809517_86684_332938_58">'809517'!$B$63</definedName>
    <definedName name="SQCR_809517_86684_332938_59">'809517'!$B$64</definedName>
    <definedName name="SQCR_809517_86684_332938_60">'809517'!$B$65</definedName>
    <definedName name="SQCR_809517_86684_332938_61">'809517'!$B$66</definedName>
    <definedName name="SQCR_809517_86684_332938_62">'809517'!$B$67</definedName>
    <definedName name="SQCR_809517_86684_332938_63">'809517'!$B$68</definedName>
    <definedName name="SQCR_809517_86684_332938_64">'809517'!$B$69</definedName>
    <definedName name="SQCR_809517_86684_332938_65">'809517'!$B$70</definedName>
    <definedName name="SQCR_809517_86684_332938_66">'809517'!$B$71</definedName>
    <definedName name="SQCR_809517_86684_332938_67">'809517'!$B$72</definedName>
    <definedName name="SQCR_809517_86684_332938_68">'809517'!$B$73</definedName>
    <definedName name="SQCR_809517_86684_332938_69">'809517'!$B$74</definedName>
    <definedName name="SQCR_809517_86684_332938_70">'809517'!$B$75</definedName>
    <definedName name="SQCR_809517_86684_332938_72">'809517'!$B$77</definedName>
    <definedName name="SQCR_809517_86684_332938_73">'809517'!$B$78</definedName>
    <definedName name="SQCR_809517_86684_332938_74">'809517'!$B$79</definedName>
    <definedName name="SQCR_809517_86684_332938_75">'809517'!$B$80</definedName>
    <definedName name="SQCR_809517_86684_332938_76">'809517'!$B$81</definedName>
    <definedName name="SQCR_809517_86684_332938_77">'809517'!$B$82</definedName>
    <definedName name="SQCR_809517_86684_332938_78">'809517'!$B$83</definedName>
    <definedName name="SQCR_809517_86684_332938_79">'809517'!$B$84</definedName>
    <definedName name="SQCR_809517_86684_332938_80">'809517'!$B$85</definedName>
    <definedName name="SQCR_809517_86684_332938_81">'809517'!$B$86</definedName>
    <definedName name="SQCR_809517_86684_332938_82">'809517'!$B$87</definedName>
    <definedName name="SQCR_809517_86684_332938_83">'809517'!$B$88</definedName>
    <definedName name="SQCR_809517_86684_332938_84">'809517'!$B$89</definedName>
    <definedName name="SQCR_809517_86684_332938_85">'809517'!$B$90</definedName>
    <definedName name="SQCR_809517_86684_332938_86">'809517'!$B$91</definedName>
    <definedName name="SQCR_809517_86684_332938_87">'809517'!$B$92</definedName>
    <definedName name="SQCR_809517_86684_332938_88">'809517'!$B$93</definedName>
    <definedName name="SQCR_809517_86684_332938_89">'809517'!$B$94</definedName>
    <definedName name="SQCR_809517_86684_332938_90">'809517'!$B$95</definedName>
    <definedName name="SQCR_809517_86684_332938_91">'809517'!$B$96</definedName>
    <definedName name="SQCR_809517_86684_332938_92">'809517'!$B$97</definedName>
    <definedName name="SQCR_809517_86684_332938_93">'809517'!$B$98</definedName>
    <definedName name="SQCR_809517_86684_332938_94">'809517'!$B$99</definedName>
    <definedName name="SQCR_809517_86684_332938_95">'809517'!$B$100</definedName>
    <definedName name="SQCR_809517_86684_332938_96">'809517'!$B$101</definedName>
    <definedName name="SQCR_809517_86684_332938_97">'809517'!$B$102</definedName>
    <definedName name="SQCR_809517_86684_332938_98">'809517'!$B$103</definedName>
    <definedName name="SQCR_809517_86684_332938_99">'809517'!$B$104</definedName>
    <definedName name="SQCR_809517_86684_332944_10">'809517'!$F$15</definedName>
    <definedName name="SQCR_809517_86684_332944_100">'809517'!$F$105</definedName>
    <definedName name="SQCR_809517_86684_332944_101">'809517'!$F$106</definedName>
    <definedName name="SQCR_809517_86684_332944_102">'809517'!$F$107</definedName>
    <definedName name="SQCR_809517_86684_332944_104">'809517'!$F$109</definedName>
    <definedName name="SQCR_809517_86684_332944_105">'809517'!$F$110</definedName>
    <definedName name="SQCR_809517_86684_332944_106">'809517'!$F$111</definedName>
    <definedName name="SQCR_809517_86684_332944_107">'809517'!$F$112</definedName>
    <definedName name="SQCR_809517_86684_332944_108">'809517'!$F$113</definedName>
    <definedName name="SQCR_809517_86684_332944_109">'809517'!$F$114</definedName>
    <definedName name="SQCR_809517_86684_332944_11">'809517'!$F$16</definedName>
    <definedName name="SQCR_809517_86684_332944_110">'809517'!$F$115</definedName>
    <definedName name="SQCR_809517_86684_332944_111">'809517'!$F$116</definedName>
    <definedName name="SQCR_809517_86684_332944_112">'809517'!$F$117</definedName>
    <definedName name="SQCR_809517_86684_332944_113">'809517'!$F$118</definedName>
    <definedName name="SQCR_809517_86684_332944_114">'809517'!$F$119</definedName>
    <definedName name="SQCR_809517_86684_332944_115">'809517'!$F$120</definedName>
    <definedName name="SQCR_809517_86684_332944_116">'809517'!$F$121</definedName>
    <definedName name="SQCR_809517_86684_332944_117">'809517'!$F$122</definedName>
    <definedName name="SQCR_809517_86684_332944_118">'809517'!$F$123</definedName>
    <definedName name="SQCR_809517_86684_332944_119">'809517'!$F$124</definedName>
    <definedName name="SQCR_809517_86684_332944_120">'809517'!$F$125</definedName>
    <definedName name="SQCR_809517_86684_332944_121">'809517'!$F$126</definedName>
    <definedName name="SQCR_809517_86684_332944_122">'809517'!$F$127</definedName>
    <definedName name="SQCR_809517_86684_332944_123">'809517'!$F$128</definedName>
    <definedName name="SQCR_809517_86684_332944_124">'809517'!$F$129</definedName>
    <definedName name="SQCR_809517_86684_332944_125">'809517'!$F$130</definedName>
    <definedName name="SQCR_809517_86684_332944_127">'809517'!$F$132</definedName>
    <definedName name="SQCR_809517_86684_332944_128">'809517'!$F$133</definedName>
    <definedName name="SQCR_809517_86684_332944_129">'809517'!$F$134</definedName>
    <definedName name="SQCR_809517_86684_332944_13">'809517'!$F$18</definedName>
    <definedName name="SQCR_809517_86684_332944_130">'809517'!$F$135</definedName>
    <definedName name="SQCR_809517_86684_332944_131">'809517'!$F$136</definedName>
    <definedName name="SQCR_809517_86684_332944_132">'809517'!$F$137</definedName>
    <definedName name="SQCR_809517_86684_332944_133">'809517'!$F$138</definedName>
    <definedName name="SQCR_809517_86684_332944_134">'809517'!$F$139</definedName>
    <definedName name="SQCR_809517_86684_332944_135">'809517'!$F$140</definedName>
    <definedName name="SQCR_809517_86684_332944_136">'809517'!$F$141</definedName>
    <definedName name="SQCR_809517_86684_332944_137">'809517'!$F$142</definedName>
    <definedName name="SQCR_809517_86684_332944_138">'809517'!$F$143</definedName>
    <definedName name="SQCR_809517_86684_332944_139">'809517'!$F$144</definedName>
    <definedName name="SQCR_809517_86684_332944_14">'809517'!$F$19</definedName>
    <definedName name="SQCR_809517_86684_332944_140">'809517'!$F$145</definedName>
    <definedName name="SQCR_809517_86684_332944_141">'809517'!$F$146</definedName>
    <definedName name="SQCR_809517_86684_332944_142">'809517'!$F$147</definedName>
    <definedName name="SQCR_809517_86684_332944_143">'809517'!$F$148</definedName>
    <definedName name="SQCR_809517_86684_332944_144">'809517'!$F$149</definedName>
    <definedName name="SQCR_809517_86684_332944_145">'809517'!$F$150</definedName>
    <definedName name="SQCR_809517_86684_332944_146">'809517'!$F$151</definedName>
    <definedName name="SQCR_809517_86684_332944_148">'809517'!$F$153</definedName>
    <definedName name="SQCR_809517_86684_332944_149">'809517'!$F$154</definedName>
    <definedName name="SQCR_809517_86684_332944_15">'809517'!$F$20</definedName>
    <definedName name="SQCR_809517_86684_332944_150">'809517'!$F$155</definedName>
    <definedName name="SQCR_809517_86684_332944_151">'809517'!$F$156</definedName>
    <definedName name="SQCR_809517_86684_332944_153">'809517'!$F$158</definedName>
    <definedName name="SQCR_809517_86684_332944_155">'809517'!$F$160</definedName>
    <definedName name="SQCR_809517_86684_332944_156">'809517'!$F$161</definedName>
    <definedName name="SQCR_809517_86684_332944_158">'809517'!$F$163</definedName>
    <definedName name="SQCR_809517_86684_332944_159">'809517'!$F$164</definedName>
    <definedName name="SQCR_809517_86684_332944_16">'809517'!$F$21</definedName>
    <definedName name="SQCR_809517_86684_332944_160">'809517'!$F$165</definedName>
    <definedName name="SQCR_809517_86684_332944_161">'809517'!$F$166</definedName>
    <definedName name="SQCR_809517_86684_332944_162">'809517'!$F$167</definedName>
    <definedName name="SQCR_809517_86684_332944_163">'809517'!$F$168</definedName>
    <definedName name="SQCR_809517_86684_332944_164">'809517'!$F$169</definedName>
    <definedName name="SQCR_809517_86684_332944_165">'809517'!$F$170</definedName>
    <definedName name="SQCR_809517_86684_332944_169">'809517'!$F$174</definedName>
    <definedName name="SQCR_809517_86684_332944_170">'809517'!$F$175</definedName>
    <definedName name="SQCR_809517_86684_332944_18">'809517'!$F$23</definedName>
    <definedName name="SQCR_809517_86684_332944_19">'809517'!$F$24</definedName>
    <definedName name="SQCR_809517_86684_332944_20">'809517'!$F$25</definedName>
    <definedName name="SQCR_809517_86684_332944_22">'809517'!$F$27</definedName>
    <definedName name="SQCR_809517_86684_332944_23">'809517'!$F$28</definedName>
    <definedName name="SQCR_809517_86684_332944_24">'809517'!$F$29</definedName>
    <definedName name="SQCR_809517_86684_332944_26">'809517'!$F$31</definedName>
    <definedName name="SQCR_809517_86684_332944_27">'809517'!$F$32</definedName>
    <definedName name="SQCR_809517_86684_332944_28">'809517'!$F$33</definedName>
    <definedName name="SQCR_809517_86684_332944_29">'809517'!$F$34</definedName>
    <definedName name="SQCR_809517_86684_332944_30">'809517'!$F$35</definedName>
    <definedName name="SQCR_809517_86684_332944_32">'809517'!$F$37</definedName>
    <definedName name="SQCR_809517_86684_332944_33">'809517'!$F$38</definedName>
    <definedName name="SQCR_809517_86684_332944_35">'809517'!$F$40</definedName>
    <definedName name="SQCR_809517_86684_332944_36">'809517'!$F$41</definedName>
    <definedName name="SQCR_809517_86684_332944_37">'809517'!$F$42</definedName>
    <definedName name="SQCR_809517_86684_332944_38">'809517'!$F$43</definedName>
    <definedName name="SQCR_809517_86684_332944_39">'809517'!$F$44</definedName>
    <definedName name="SQCR_809517_86684_332944_42">'809517'!$F$47</definedName>
    <definedName name="SQCR_809517_86684_332944_43">'809517'!$F$48</definedName>
    <definedName name="SQCR_809517_86684_332944_44">'809517'!$F$49</definedName>
    <definedName name="SQCR_809517_86684_332944_48">'809517'!$F$53</definedName>
    <definedName name="SQCR_809517_86684_332944_49">'809517'!$F$54</definedName>
    <definedName name="SQCR_809517_86684_332944_50">'809517'!$F$55</definedName>
    <definedName name="SQCR_809517_86684_332944_52">'809517'!$F$57</definedName>
    <definedName name="SQCR_809517_86684_332944_53">'809517'!$F$58</definedName>
    <definedName name="SQCR_809517_86684_332944_54">'809517'!$F$59</definedName>
    <definedName name="SQCR_809517_86684_332944_55">'809517'!$F$60</definedName>
    <definedName name="SQCR_809517_86684_332944_56">'809517'!$F$61</definedName>
    <definedName name="SQCR_809517_86684_332944_58">'809517'!$F$63</definedName>
    <definedName name="SQCR_809517_86684_332944_60">'809517'!$F$65</definedName>
    <definedName name="SQCR_809517_86684_332944_62">'809517'!$F$67</definedName>
    <definedName name="SQCR_809517_86684_332944_65">'809517'!$F$70</definedName>
    <definedName name="SQCR_809517_86684_332944_66">'809517'!$F$71</definedName>
    <definedName name="SQCR_809517_86684_332944_67">'809517'!$F$72</definedName>
    <definedName name="SQCR_809517_86684_332944_68">'809517'!$F$73</definedName>
    <definedName name="SQCR_809517_86684_332944_72">'809517'!$F$77</definedName>
    <definedName name="SQCR_809517_86684_332944_73">'809517'!$F$78</definedName>
    <definedName name="SQCR_809517_86684_332944_74">'809517'!$F$79</definedName>
    <definedName name="SQCR_809517_86684_332944_75">'809517'!$F$80</definedName>
    <definedName name="SQCR_809517_86684_332944_76">'809517'!$F$81</definedName>
    <definedName name="SQCR_809517_86684_332944_77">'809517'!$F$82</definedName>
    <definedName name="SQCR_809517_86684_332944_78">'809517'!$F$83</definedName>
    <definedName name="SQCR_809517_86684_332944_79">'809517'!$F$84</definedName>
    <definedName name="SQCR_809517_86684_332944_81">'809517'!$F$86</definedName>
    <definedName name="SQCR_809517_86684_332944_82">'809517'!$F$87</definedName>
    <definedName name="SQCR_809517_86684_332944_83">'809517'!$F$88</definedName>
    <definedName name="SQCR_809517_86684_332944_84">'809517'!$F$89</definedName>
    <definedName name="SQCR_809517_86684_332944_85">'809517'!$F$90</definedName>
    <definedName name="SQCR_809517_86684_332944_86">'809517'!$F$91</definedName>
    <definedName name="SQCR_809517_86684_332944_87">'809517'!$F$92</definedName>
    <definedName name="SQCR_809517_86684_332944_89">'809517'!$F$94</definedName>
    <definedName name="SQCR_809517_86684_332944_90">'809517'!$F$95</definedName>
    <definedName name="SQCR_809517_86684_332944_91">'809517'!$F$96</definedName>
    <definedName name="SQCR_809517_86684_332944_92">'809517'!$F$97</definedName>
    <definedName name="SQCR_809517_86684_332944_94">'809517'!$F$99</definedName>
    <definedName name="SQCR_809517_86684_332944_95">'809517'!$F$100</definedName>
    <definedName name="SQCR_809517_86684_332944_96">'809517'!$F$101</definedName>
    <definedName name="SQCR_809517_86684_332944_97">'809517'!$F$102</definedName>
    <definedName name="SQCR_809517_86684_332944_98">'809517'!$F$103</definedName>
    <definedName name="SQCR_809517_86684_332944_99">'809517'!$F$104</definedName>
    <definedName name="SQCR_809517_86684_332945_10">'809517'!$G$15</definedName>
    <definedName name="SQCR_809517_86684_332945_100">'809517'!$G$105</definedName>
    <definedName name="SQCR_809517_86684_332945_101">'809517'!$G$106</definedName>
    <definedName name="SQCR_809517_86684_332945_102">'809517'!$G$107</definedName>
    <definedName name="SQCR_809517_86684_332945_104">'809517'!$G$109</definedName>
    <definedName name="SQCR_809517_86684_332945_105">'809517'!$G$110</definedName>
    <definedName name="SQCR_809517_86684_332945_106">'809517'!$G$111</definedName>
    <definedName name="SQCR_809517_86684_332945_107">'809517'!$G$112</definedName>
    <definedName name="SQCR_809517_86684_332945_108">'809517'!$G$113</definedName>
    <definedName name="SQCR_809517_86684_332945_109">'809517'!$G$114</definedName>
    <definedName name="SQCR_809517_86684_332945_11">'809517'!$G$16</definedName>
    <definedName name="SQCR_809517_86684_332945_110">'809517'!$G$115</definedName>
    <definedName name="SQCR_809517_86684_332945_111">'809517'!$G$116</definedName>
    <definedName name="SQCR_809517_86684_332945_112">'809517'!$G$117</definedName>
    <definedName name="SQCR_809517_86684_332945_113">'809517'!$G$118</definedName>
    <definedName name="SQCR_809517_86684_332945_114">'809517'!$G$119</definedName>
    <definedName name="SQCR_809517_86684_332945_115">'809517'!$G$120</definedName>
    <definedName name="SQCR_809517_86684_332945_116">'809517'!$G$121</definedName>
    <definedName name="SQCR_809517_86684_332945_117">'809517'!$G$122</definedName>
    <definedName name="SQCR_809517_86684_332945_118">'809517'!$G$123</definedName>
    <definedName name="SQCR_809517_86684_332945_119">'809517'!$G$124</definedName>
    <definedName name="SQCR_809517_86684_332945_120">'809517'!$G$125</definedName>
    <definedName name="SQCR_809517_86684_332945_121">'809517'!$G$126</definedName>
    <definedName name="SQCR_809517_86684_332945_122">'809517'!$G$127</definedName>
    <definedName name="SQCR_809517_86684_332945_123">'809517'!$G$128</definedName>
    <definedName name="SQCR_809517_86684_332945_124">'809517'!$G$129</definedName>
    <definedName name="SQCR_809517_86684_332945_125">'809517'!$G$130</definedName>
    <definedName name="SQCR_809517_86684_332945_127">'809517'!$G$132</definedName>
    <definedName name="SQCR_809517_86684_332945_128">'809517'!$G$133</definedName>
    <definedName name="SQCR_809517_86684_332945_129">'809517'!$G$134</definedName>
    <definedName name="SQCR_809517_86684_332945_13">'809517'!$G$18</definedName>
    <definedName name="SQCR_809517_86684_332945_130">'809517'!$G$135</definedName>
    <definedName name="SQCR_809517_86684_332945_131">'809517'!$G$136</definedName>
    <definedName name="SQCR_809517_86684_332945_132">'809517'!$G$137</definedName>
    <definedName name="SQCR_809517_86684_332945_133">'809517'!$G$138</definedName>
    <definedName name="SQCR_809517_86684_332945_134">'809517'!$G$139</definedName>
    <definedName name="SQCR_809517_86684_332945_135">'809517'!$G$140</definedName>
    <definedName name="SQCR_809517_86684_332945_136">'809517'!$G$141</definedName>
    <definedName name="SQCR_809517_86684_332945_137">'809517'!$G$142</definedName>
    <definedName name="SQCR_809517_86684_332945_138">'809517'!$G$143</definedName>
    <definedName name="SQCR_809517_86684_332945_139">'809517'!$G$144</definedName>
    <definedName name="SQCR_809517_86684_332945_14">'809517'!$G$19</definedName>
    <definedName name="SQCR_809517_86684_332945_140">'809517'!$G$145</definedName>
    <definedName name="SQCR_809517_86684_332945_141">'809517'!$G$146</definedName>
    <definedName name="SQCR_809517_86684_332945_142">'809517'!$G$147</definedName>
    <definedName name="SQCR_809517_86684_332945_143">'809517'!$G$148</definedName>
    <definedName name="SQCR_809517_86684_332945_144">'809517'!$G$149</definedName>
    <definedName name="SQCR_809517_86684_332945_145">'809517'!$G$150</definedName>
    <definedName name="SQCR_809517_86684_332945_146">'809517'!$G$151</definedName>
    <definedName name="SQCR_809517_86684_332945_148">'809517'!$G$153</definedName>
    <definedName name="SQCR_809517_86684_332945_149">'809517'!$G$154</definedName>
    <definedName name="SQCR_809517_86684_332945_15">'809517'!$G$20</definedName>
    <definedName name="SQCR_809517_86684_332945_150">'809517'!$G$155</definedName>
    <definedName name="SQCR_809517_86684_332945_151">'809517'!$G$156</definedName>
    <definedName name="SQCR_809517_86684_332945_153">'809517'!$G$158</definedName>
    <definedName name="SQCR_809517_86684_332945_155">'809517'!$G$160</definedName>
    <definedName name="SQCR_809517_86684_332945_156">'809517'!$G$161</definedName>
    <definedName name="SQCR_809517_86684_332945_158">'809517'!$G$163</definedName>
    <definedName name="SQCR_809517_86684_332945_159">'809517'!$G$164</definedName>
    <definedName name="SQCR_809517_86684_332945_16">'809517'!$G$21</definedName>
    <definedName name="SQCR_809517_86684_332945_160">'809517'!$G$165</definedName>
    <definedName name="SQCR_809517_86684_332945_161">'809517'!$G$166</definedName>
    <definedName name="SQCR_809517_86684_332945_162">'809517'!$G$167</definedName>
    <definedName name="SQCR_809517_86684_332945_163">'809517'!$G$168</definedName>
    <definedName name="SQCR_809517_86684_332945_164">'809517'!$G$169</definedName>
    <definedName name="SQCR_809517_86684_332945_165">'809517'!$G$170</definedName>
    <definedName name="SQCR_809517_86684_332945_169">'809517'!$G$174</definedName>
    <definedName name="SQCR_809517_86684_332945_170">'809517'!$G$175</definedName>
    <definedName name="SQCR_809517_86684_332945_18">'809517'!$G$23</definedName>
    <definedName name="SQCR_809517_86684_332945_19">'809517'!$G$24</definedName>
    <definedName name="SQCR_809517_86684_332945_20">'809517'!$G$25</definedName>
    <definedName name="SQCR_809517_86684_332945_22">'809517'!$G$27</definedName>
    <definedName name="SQCR_809517_86684_332945_23">'809517'!$G$28</definedName>
    <definedName name="SQCR_809517_86684_332945_24">'809517'!$G$29</definedName>
    <definedName name="SQCR_809517_86684_332945_26">'809517'!$G$31</definedName>
    <definedName name="SQCR_809517_86684_332945_27">'809517'!$G$32</definedName>
    <definedName name="SQCR_809517_86684_332945_28">'809517'!$G$33</definedName>
    <definedName name="SQCR_809517_86684_332945_29">'809517'!$G$34</definedName>
    <definedName name="SQCR_809517_86684_332945_30">'809517'!$G$35</definedName>
    <definedName name="SQCR_809517_86684_332945_32">'809517'!$G$37</definedName>
    <definedName name="SQCR_809517_86684_332945_33">'809517'!$G$38</definedName>
    <definedName name="SQCR_809517_86684_332945_35">'809517'!$G$40</definedName>
    <definedName name="SQCR_809517_86684_332945_36">'809517'!$G$41</definedName>
    <definedName name="SQCR_809517_86684_332945_37">'809517'!$G$42</definedName>
    <definedName name="SQCR_809517_86684_332945_38">'809517'!$G$43</definedName>
    <definedName name="SQCR_809517_86684_332945_39">'809517'!$G$44</definedName>
    <definedName name="SQCR_809517_86684_332945_42">'809517'!$G$47</definedName>
    <definedName name="SQCR_809517_86684_332945_43">'809517'!$G$48</definedName>
    <definedName name="SQCR_809517_86684_332945_44">'809517'!$G$49</definedName>
    <definedName name="SQCR_809517_86684_332945_48">'809517'!$G$53</definedName>
    <definedName name="SQCR_809517_86684_332945_49">'809517'!$G$54</definedName>
    <definedName name="SQCR_809517_86684_332945_50">'809517'!$G$55</definedName>
    <definedName name="SQCR_809517_86684_332945_52">'809517'!$G$57</definedName>
    <definedName name="SQCR_809517_86684_332945_53">'809517'!$G$58</definedName>
    <definedName name="SQCR_809517_86684_332945_54">'809517'!$G$59</definedName>
    <definedName name="SQCR_809517_86684_332945_55">'809517'!$G$60</definedName>
    <definedName name="SQCR_809517_86684_332945_56">'809517'!$G$61</definedName>
    <definedName name="SQCR_809517_86684_332945_58">'809517'!$G$63</definedName>
    <definedName name="SQCR_809517_86684_332945_60">'809517'!$G$65</definedName>
    <definedName name="SQCR_809517_86684_332945_62">'809517'!$G$67</definedName>
    <definedName name="SQCR_809517_86684_332945_65">'809517'!$G$70</definedName>
    <definedName name="SQCR_809517_86684_332945_66">'809517'!$G$71</definedName>
    <definedName name="SQCR_809517_86684_332945_67">'809517'!$G$72</definedName>
    <definedName name="SQCR_809517_86684_332945_68">'809517'!$G$73</definedName>
    <definedName name="SQCR_809517_86684_332945_72">'809517'!$G$77</definedName>
    <definedName name="SQCR_809517_86684_332945_73">'809517'!$G$78</definedName>
    <definedName name="SQCR_809517_86684_332945_74">'809517'!$G$79</definedName>
    <definedName name="SQCR_809517_86684_332945_75">'809517'!$G$80</definedName>
    <definedName name="SQCR_809517_86684_332945_76">'809517'!$G$81</definedName>
    <definedName name="SQCR_809517_86684_332945_77">'809517'!$G$82</definedName>
    <definedName name="SQCR_809517_86684_332945_78">'809517'!$G$83</definedName>
    <definedName name="SQCR_809517_86684_332945_79">'809517'!$G$84</definedName>
    <definedName name="SQCR_809517_86684_332945_81">'809517'!$G$86</definedName>
    <definedName name="SQCR_809517_86684_332945_82">'809517'!$G$87</definedName>
    <definedName name="SQCR_809517_86684_332945_83">'809517'!$G$88</definedName>
    <definedName name="SQCR_809517_86684_332945_84">'809517'!$G$89</definedName>
    <definedName name="SQCR_809517_86684_332945_85">'809517'!$G$90</definedName>
    <definedName name="SQCR_809517_86684_332945_86">'809517'!$G$91</definedName>
    <definedName name="SQCR_809517_86684_332945_87">'809517'!$G$92</definedName>
    <definedName name="SQCR_809517_86684_332945_89">'809517'!$G$94</definedName>
    <definedName name="SQCR_809517_86684_332945_90">'809517'!$G$95</definedName>
    <definedName name="SQCR_809517_86684_332945_91">'809517'!$G$96</definedName>
    <definedName name="SQCR_809517_86684_332945_92">'809517'!$G$97</definedName>
    <definedName name="SQCR_809517_86684_332945_94">'809517'!$G$99</definedName>
    <definedName name="SQCR_809517_86684_332945_95">'809517'!$G$100</definedName>
    <definedName name="SQCR_809517_86684_332945_96">'809517'!$G$101</definedName>
    <definedName name="SQCR_809517_86684_332945_97">'809517'!$G$102</definedName>
    <definedName name="SQCR_809517_86684_332945_98">'809517'!$G$103</definedName>
    <definedName name="SQCR_809517_86684_332945_99">'809517'!$G$104</definedName>
    <definedName name="SQCR_809517_86684_332946_10">'809517'!$H$15</definedName>
    <definedName name="SQCR_809517_86684_332946_100">'809517'!$H$105</definedName>
    <definedName name="SQCR_809517_86684_332946_101">'809517'!$H$106</definedName>
    <definedName name="SQCR_809517_86684_332946_102">'809517'!$H$107</definedName>
    <definedName name="SQCR_809517_86684_332946_104">'809517'!$H$109</definedName>
    <definedName name="SQCR_809517_86684_332946_105">'809517'!$H$110</definedName>
    <definedName name="SQCR_809517_86684_332946_106">'809517'!$H$111</definedName>
    <definedName name="SQCR_809517_86684_332946_107">'809517'!$H$112</definedName>
    <definedName name="SQCR_809517_86684_332946_108">'809517'!$H$113</definedName>
    <definedName name="SQCR_809517_86684_332946_109">'809517'!$H$114</definedName>
    <definedName name="SQCR_809517_86684_332946_11">'809517'!$H$16</definedName>
    <definedName name="SQCR_809517_86684_332946_110">'809517'!$H$115</definedName>
    <definedName name="SQCR_809517_86684_332946_111">'809517'!$H$116</definedName>
    <definedName name="SQCR_809517_86684_332946_112">'809517'!$H$117</definedName>
    <definedName name="SQCR_809517_86684_332946_113">'809517'!$H$118</definedName>
    <definedName name="SQCR_809517_86684_332946_114">'809517'!$H$119</definedName>
    <definedName name="SQCR_809517_86684_332946_115">'809517'!$H$120</definedName>
    <definedName name="SQCR_809517_86684_332946_116">'809517'!$H$121</definedName>
    <definedName name="SQCR_809517_86684_332946_117">'809517'!$H$122</definedName>
    <definedName name="SQCR_809517_86684_332946_118">'809517'!$H$123</definedName>
    <definedName name="SQCR_809517_86684_332946_119">'809517'!$H$124</definedName>
    <definedName name="SQCR_809517_86684_332946_120">'809517'!$H$125</definedName>
    <definedName name="SQCR_809517_86684_332946_121">'809517'!$H$126</definedName>
    <definedName name="SQCR_809517_86684_332946_122">'809517'!$H$127</definedName>
    <definedName name="SQCR_809517_86684_332946_123">'809517'!$H$128</definedName>
    <definedName name="SQCR_809517_86684_332946_124">'809517'!$H$129</definedName>
    <definedName name="SQCR_809517_86684_332946_125">'809517'!$H$130</definedName>
    <definedName name="SQCR_809517_86684_332946_127">'809517'!$H$132</definedName>
    <definedName name="SQCR_809517_86684_332946_128">'809517'!$H$133</definedName>
    <definedName name="SQCR_809517_86684_332946_129">'809517'!$H$134</definedName>
    <definedName name="SQCR_809517_86684_332946_13">'809517'!$H$18</definedName>
    <definedName name="SQCR_809517_86684_332946_130">'809517'!$H$135</definedName>
    <definedName name="SQCR_809517_86684_332946_131">'809517'!$H$136</definedName>
    <definedName name="SQCR_809517_86684_332946_132">'809517'!$H$137</definedName>
    <definedName name="SQCR_809517_86684_332946_133">'809517'!$H$138</definedName>
    <definedName name="SQCR_809517_86684_332946_134">'809517'!$H$139</definedName>
    <definedName name="SQCR_809517_86684_332946_135">'809517'!$H$140</definedName>
    <definedName name="SQCR_809517_86684_332946_136">'809517'!$H$141</definedName>
    <definedName name="SQCR_809517_86684_332946_137">'809517'!$H$142</definedName>
    <definedName name="SQCR_809517_86684_332946_138">'809517'!$H$143</definedName>
    <definedName name="SQCR_809517_86684_332946_139">'809517'!$H$144</definedName>
    <definedName name="SQCR_809517_86684_332946_14">'809517'!$H$19</definedName>
    <definedName name="SQCR_809517_86684_332946_140">'809517'!$H$145</definedName>
    <definedName name="SQCR_809517_86684_332946_141">'809517'!$H$146</definedName>
    <definedName name="SQCR_809517_86684_332946_142">'809517'!$H$147</definedName>
    <definedName name="SQCR_809517_86684_332946_143">'809517'!$H$148</definedName>
    <definedName name="SQCR_809517_86684_332946_144">'809517'!$H$149</definedName>
    <definedName name="SQCR_809517_86684_332946_145">'809517'!$H$150</definedName>
    <definedName name="SQCR_809517_86684_332946_146">'809517'!$H$151</definedName>
    <definedName name="SQCR_809517_86684_332946_148">'809517'!$H$153</definedName>
    <definedName name="SQCR_809517_86684_332946_149">'809517'!$H$154</definedName>
    <definedName name="SQCR_809517_86684_332946_15">'809517'!$H$20</definedName>
    <definedName name="SQCR_809517_86684_332946_150">'809517'!$H$155</definedName>
    <definedName name="SQCR_809517_86684_332946_151">'809517'!$H$156</definedName>
    <definedName name="SQCR_809517_86684_332946_153">'809517'!$H$158</definedName>
    <definedName name="SQCR_809517_86684_332946_155">'809517'!$H$160</definedName>
    <definedName name="SQCR_809517_86684_332946_156">'809517'!$H$161</definedName>
    <definedName name="SQCR_809517_86684_332946_158">'809517'!$H$163</definedName>
    <definedName name="SQCR_809517_86684_332946_159">'809517'!$H$164</definedName>
    <definedName name="SQCR_809517_86684_332946_16">'809517'!$H$21</definedName>
    <definedName name="SQCR_809517_86684_332946_160">'809517'!$H$165</definedName>
    <definedName name="SQCR_809517_86684_332946_161">'809517'!$H$166</definedName>
    <definedName name="SQCR_809517_86684_332946_162">'809517'!$H$167</definedName>
    <definedName name="SQCR_809517_86684_332946_163">'809517'!$H$168</definedName>
    <definedName name="SQCR_809517_86684_332946_164">'809517'!$H$169</definedName>
    <definedName name="SQCR_809517_86684_332946_165">'809517'!$H$170</definedName>
    <definedName name="SQCR_809517_86684_332946_169">'809517'!$H$174</definedName>
    <definedName name="SQCR_809517_86684_332946_170">'809517'!$H$175</definedName>
    <definedName name="SQCR_809517_86684_332946_18">'809517'!$H$23</definedName>
    <definedName name="SQCR_809517_86684_332946_19">'809517'!$H$24</definedName>
    <definedName name="SQCR_809517_86684_332946_20">'809517'!$H$25</definedName>
    <definedName name="SQCR_809517_86684_332946_22">'809517'!$H$27</definedName>
    <definedName name="SQCR_809517_86684_332946_23">'809517'!$H$28</definedName>
    <definedName name="SQCR_809517_86684_332946_24">'809517'!$H$29</definedName>
    <definedName name="SQCR_809517_86684_332946_26">'809517'!$H$31</definedName>
    <definedName name="SQCR_809517_86684_332946_27">'809517'!$H$32</definedName>
    <definedName name="SQCR_809517_86684_332946_28">'809517'!$H$33</definedName>
    <definedName name="SQCR_809517_86684_332946_29">'809517'!$H$34</definedName>
    <definedName name="SQCR_809517_86684_332946_30">'809517'!$H$35</definedName>
    <definedName name="SQCR_809517_86684_332946_32">'809517'!$H$37</definedName>
    <definedName name="SQCR_809517_86684_332946_33">'809517'!$H$38</definedName>
    <definedName name="SQCR_809517_86684_332946_35">'809517'!$H$40</definedName>
    <definedName name="SQCR_809517_86684_332946_36">'809517'!$H$41</definedName>
    <definedName name="SQCR_809517_86684_332946_37">'809517'!$H$42</definedName>
    <definedName name="SQCR_809517_86684_332946_38">'809517'!$H$43</definedName>
    <definedName name="SQCR_809517_86684_332946_39">'809517'!$H$44</definedName>
    <definedName name="SQCR_809517_86684_332946_42">'809517'!$H$47</definedName>
    <definedName name="SQCR_809517_86684_332946_43">'809517'!$H$48</definedName>
    <definedName name="SQCR_809517_86684_332946_44">'809517'!$H$49</definedName>
    <definedName name="SQCR_809517_86684_332946_48">'809517'!$H$53</definedName>
    <definedName name="SQCR_809517_86684_332946_49">'809517'!$H$54</definedName>
    <definedName name="SQCR_809517_86684_332946_50">'809517'!$H$55</definedName>
    <definedName name="SQCR_809517_86684_332946_52">'809517'!$H$57</definedName>
    <definedName name="SQCR_809517_86684_332946_53">'809517'!$H$58</definedName>
    <definedName name="SQCR_809517_86684_332946_54">'809517'!$H$59</definedName>
    <definedName name="SQCR_809517_86684_332946_55">'809517'!$H$60</definedName>
    <definedName name="SQCR_809517_86684_332946_56">'809517'!$H$61</definedName>
    <definedName name="SQCR_809517_86684_332946_58">'809517'!$H$63</definedName>
    <definedName name="SQCR_809517_86684_332946_60">'809517'!$H$65</definedName>
    <definedName name="SQCR_809517_86684_332946_62">'809517'!$H$67</definedName>
    <definedName name="SQCR_809517_86684_332946_65">'809517'!$H$70</definedName>
    <definedName name="SQCR_809517_86684_332946_66">'809517'!$H$71</definedName>
    <definedName name="SQCR_809517_86684_332946_67">'809517'!$H$72</definedName>
    <definedName name="SQCR_809517_86684_332946_68">'809517'!$H$73</definedName>
    <definedName name="SQCR_809517_86684_332946_72">'809517'!$H$77</definedName>
    <definedName name="SQCR_809517_86684_332946_73">'809517'!$H$78</definedName>
    <definedName name="SQCR_809517_86684_332946_74">'809517'!$H$79</definedName>
    <definedName name="SQCR_809517_86684_332946_75">'809517'!$H$80</definedName>
    <definedName name="SQCR_809517_86684_332946_76">'809517'!$H$81</definedName>
    <definedName name="SQCR_809517_86684_332946_77">'809517'!$H$82</definedName>
    <definedName name="SQCR_809517_86684_332946_78">'809517'!$H$83</definedName>
    <definedName name="SQCR_809517_86684_332946_79">'809517'!$H$84</definedName>
    <definedName name="SQCR_809517_86684_332946_81">'809517'!$H$86</definedName>
    <definedName name="SQCR_809517_86684_332946_82">'809517'!$H$87</definedName>
    <definedName name="SQCR_809517_86684_332946_83">'809517'!$H$88</definedName>
    <definedName name="SQCR_809517_86684_332946_84">'809517'!$H$89</definedName>
    <definedName name="SQCR_809517_86684_332946_85">'809517'!$H$90</definedName>
    <definedName name="SQCR_809517_86684_332946_86">'809517'!$H$91</definedName>
    <definedName name="SQCR_809517_86684_332946_87">'809517'!$H$92</definedName>
    <definedName name="SQCR_809517_86684_332946_89">'809517'!$H$94</definedName>
    <definedName name="SQCR_809517_86684_332946_90">'809517'!$H$95</definedName>
    <definedName name="SQCR_809517_86684_332946_91">'809517'!$H$96</definedName>
    <definedName name="SQCR_809517_86684_332946_92">'809517'!$H$97</definedName>
    <definedName name="SQCR_809517_86684_332946_94">'809517'!$H$99</definedName>
    <definedName name="SQCR_809517_86684_332946_95">'809517'!$H$100</definedName>
    <definedName name="SQCR_809517_86684_332946_96">'809517'!$H$101</definedName>
    <definedName name="SQCR_809517_86684_332946_97">'809517'!$H$102</definedName>
    <definedName name="SQCR_809517_86684_332946_98">'809517'!$H$103</definedName>
    <definedName name="SQCR_809517_86684_332946_99">'809517'!$H$104</definedName>
    <definedName name="SQCR_809517_86684_332947_10">'809517'!$I$15</definedName>
    <definedName name="SQCR_809517_86684_332947_100">'809517'!$I$105</definedName>
    <definedName name="SQCR_809517_86684_332947_101">'809517'!$I$106</definedName>
    <definedName name="SQCR_809517_86684_332947_102">'809517'!$I$107</definedName>
    <definedName name="SQCR_809517_86684_332947_104">'809517'!$I$109</definedName>
    <definedName name="SQCR_809517_86684_332947_105">'809517'!$I$110</definedName>
    <definedName name="SQCR_809517_86684_332947_106">'809517'!$I$111</definedName>
    <definedName name="SQCR_809517_86684_332947_107">'809517'!$I$112</definedName>
    <definedName name="SQCR_809517_86684_332947_108">'809517'!$I$113</definedName>
    <definedName name="SQCR_809517_86684_332947_109">'809517'!$I$114</definedName>
    <definedName name="SQCR_809517_86684_332947_11">'809517'!$I$16</definedName>
    <definedName name="SQCR_809517_86684_332947_110">'809517'!$I$115</definedName>
    <definedName name="SQCR_809517_86684_332947_111">'809517'!$I$116</definedName>
    <definedName name="SQCR_809517_86684_332947_112">'809517'!$I$117</definedName>
    <definedName name="SQCR_809517_86684_332947_113">'809517'!$I$118</definedName>
    <definedName name="SQCR_809517_86684_332947_114">'809517'!$I$119</definedName>
    <definedName name="SQCR_809517_86684_332947_115">'809517'!$I$120</definedName>
    <definedName name="SQCR_809517_86684_332947_116">'809517'!$I$121</definedName>
    <definedName name="SQCR_809517_86684_332947_117">'809517'!$I$122</definedName>
    <definedName name="SQCR_809517_86684_332947_118">'809517'!$I$123</definedName>
    <definedName name="SQCR_809517_86684_332947_119">'809517'!$I$124</definedName>
    <definedName name="SQCR_809517_86684_332947_120">'809517'!$I$125</definedName>
    <definedName name="SQCR_809517_86684_332947_121">'809517'!$I$126</definedName>
    <definedName name="SQCR_809517_86684_332947_122">'809517'!$I$127</definedName>
    <definedName name="SQCR_809517_86684_332947_123">'809517'!$I$128</definedName>
    <definedName name="SQCR_809517_86684_332947_124">'809517'!$I$129</definedName>
    <definedName name="SQCR_809517_86684_332947_125">'809517'!$I$130</definedName>
    <definedName name="SQCR_809517_86684_332947_127">'809517'!$I$132</definedName>
    <definedName name="SQCR_809517_86684_332947_128">'809517'!$I$133</definedName>
    <definedName name="SQCR_809517_86684_332947_129">'809517'!$I$134</definedName>
    <definedName name="SQCR_809517_86684_332947_13">'809517'!$I$18</definedName>
    <definedName name="SQCR_809517_86684_332947_130">'809517'!$I$135</definedName>
    <definedName name="SQCR_809517_86684_332947_131">'809517'!$I$136</definedName>
    <definedName name="SQCR_809517_86684_332947_132">'809517'!$I$137</definedName>
    <definedName name="SQCR_809517_86684_332947_133">'809517'!$I$138</definedName>
    <definedName name="SQCR_809517_86684_332947_134">'809517'!$I$139</definedName>
    <definedName name="SQCR_809517_86684_332947_135">'809517'!$I$140</definedName>
    <definedName name="SQCR_809517_86684_332947_136">'809517'!$I$141</definedName>
    <definedName name="SQCR_809517_86684_332947_137">'809517'!$I$142</definedName>
    <definedName name="SQCR_809517_86684_332947_138">'809517'!$I$143</definedName>
    <definedName name="SQCR_809517_86684_332947_139">'809517'!$I$144</definedName>
    <definedName name="SQCR_809517_86684_332947_14">'809517'!$I$19</definedName>
    <definedName name="SQCR_809517_86684_332947_140">'809517'!$I$145</definedName>
    <definedName name="SQCR_809517_86684_332947_141">'809517'!$I$146</definedName>
    <definedName name="SQCR_809517_86684_332947_142">'809517'!$I$147</definedName>
    <definedName name="SQCR_809517_86684_332947_143">'809517'!$I$148</definedName>
    <definedName name="SQCR_809517_86684_332947_144">'809517'!$I$149</definedName>
    <definedName name="SQCR_809517_86684_332947_145">'809517'!$I$150</definedName>
    <definedName name="SQCR_809517_86684_332947_146">'809517'!$I$151</definedName>
    <definedName name="SQCR_809517_86684_332947_148">'809517'!$I$153</definedName>
    <definedName name="SQCR_809517_86684_332947_149">'809517'!$I$154</definedName>
    <definedName name="SQCR_809517_86684_332947_15">'809517'!$I$20</definedName>
    <definedName name="SQCR_809517_86684_332947_150">'809517'!$I$155</definedName>
    <definedName name="SQCR_809517_86684_332947_151">'809517'!$I$156</definedName>
    <definedName name="SQCR_809517_86684_332947_153">'809517'!$I$158</definedName>
    <definedName name="SQCR_809517_86684_332947_155">'809517'!$I$160</definedName>
    <definedName name="SQCR_809517_86684_332947_156">'809517'!$I$161</definedName>
    <definedName name="SQCR_809517_86684_332947_158">'809517'!$I$163</definedName>
    <definedName name="SQCR_809517_86684_332947_159">'809517'!$I$164</definedName>
    <definedName name="SQCR_809517_86684_332947_16">'809517'!$I$21</definedName>
    <definedName name="SQCR_809517_86684_332947_160">'809517'!$I$165</definedName>
    <definedName name="SQCR_809517_86684_332947_161">'809517'!$I$166</definedName>
    <definedName name="SQCR_809517_86684_332947_162">'809517'!$I$167</definedName>
    <definedName name="SQCR_809517_86684_332947_163">'809517'!$I$168</definedName>
    <definedName name="SQCR_809517_86684_332947_164">'809517'!$I$169</definedName>
    <definedName name="SQCR_809517_86684_332947_165">'809517'!$I$170</definedName>
    <definedName name="SQCR_809517_86684_332947_169">'809517'!$I$174</definedName>
    <definedName name="SQCR_809517_86684_332947_170">'809517'!$I$175</definedName>
    <definedName name="SQCR_809517_86684_332947_18">'809517'!$I$23</definedName>
    <definedName name="SQCR_809517_86684_332947_19">'809517'!$I$24</definedName>
    <definedName name="SQCR_809517_86684_332947_20">'809517'!$I$25</definedName>
    <definedName name="SQCR_809517_86684_332947_22">'809517'!$I$27</definedName>
    <definedName name="SQCR_809517_86684_332947_23">'809517'!$I$28</definedName>
    <definedName name="SQCR_809517_86684_332947_24">'809517'!$I$29</definedName>
    <definedName name="SQCR_809517_86684_332947_26">'809517'!$I$31</definedName>
    <definedName name="SQCR_809517_86684_332947_27">'809517'!$I$32</definedName>
    <definedName name="SQCR_809517_86684_332947_28">'809517'!$I$33</definedName>
    <definedName name="SQCR_809517_86684_332947_29">'809517'!$I$34</definedName>
    <definedName name="SQCR_809517_86684_332947_30">'809517'!$I$35</definedName>
    <definedName name="SQCR_809517_86684_332947_32">'809517'!$I$37</definedName>
    <definedName name="SQCR_809517_86684_332947_33">'809517'!$I$38</definedName>
    <definedName name="SQCR_809517_86684_332947_35">'809517'!$I$40</definedName>
    <definedName name="SQCR_809517_86684_332947_36">'809517'!$I$41</definedName>
    <definedName name="SQCR_809517_86684_332947_37">'809517'!$I$42</definedName>
    <definedName name="SQCR_809517_86684_332947_38">'809517'!$I$43</definedName>
    <definedName name="SQCR_809517_86684_332947_39">'809517'!$I$44</definedName>
    <definedName name="SQCR_809517_86684_332947_42">'809517'!$I$47</definedName>
    <definedName name="SQCR_809517_86684_332947_43">'809517'!$I$48</definedName>
    <definedName name="SQCR_809517_86684_332947_44">'809517'!$I$49</definedName>
    <definedName name="SQCR_809517_86684_332947_48">'809517'!$I$53</definedName>
    <definedName name="SQCR_809517_86684_332947_49">'809517'!$I$54</definedName>
    <definedName name="SQCR_809517_86684_332947_50">'809517'!$I$55</definedName>
    <definedName name="SQCR_809517_86684_332947_52">'809517'!$I$57</definedName>
    <definedName name="SQCR_809517_86684_332947_53">'809517'!$I$58</definedName>
    <definedName name="SQCR_809517_86684_332947_54">'809517'!$I$59</definedName>
    <definedName name="SQCR_809517_86684_332947_55">'809517'!$I$60</definedName>
    <definedName name="SQCR_809517_86684_332947_56">'809517'!$I$61</definedName>
    <definedName name="SQCR_809517_86684_332947_58">'809517'!$I$63</definedName>
    <definedName name="SQCR_809517_86684_332947_60">'809517'!$I$65</definedName>
    <definedName name="SQCR_809517_86684_332947_62">'809517'!$I$67</definedName>
    <definedName name="SQCR_809517_86684_332947_65">'809517'!$I$70</definedName>
    <definedName name="SQCR_809517_86684_332947_66">'809517'!$I$71</definedName>
    <definedName name="SQCR_809517_86684_332947_67">'809517'!$I$72</definedName>
    <definedName name="SQCR_809517_86684_332947_68">'809517'!$I$73</definedName>
    <definedName name="SQCR_809517_86684_332947_72">'809517'!$I$77</definedName>
    <definedName name="SQCR_809517_86684_332947_73">'809517'!$I$78</definedName>
    <definedName name="SQCR_809517_86684_332947_74">'809517'!$I$79</definedName>
    <definedName name="SQCR_809517_86684_332947_75">'809517'!$I$80</definedName>
    <definedName name="SQCR_809517_86684_332947_76">'809517'!$I$81</definedName>
    <definedName name="SQCR_809517_86684_332947_77">'809517'!$I$82</definedName>
    <definedName name="SQCR_809517_86684_332947_78">'809517'!$I$83</definedName>
    <definedName name="SQCR_809517_86684_332947_79">'809517'!$I$84</definedName>
    <definedName name="SQCR_809517_86684_332947_81">'809517'!$I$86</definedName>
    <definedName name="SQCR_809517_86684_332947_82">'809517'!$I$87</definedName>
    <definedName name="SQCR_809517_86684_332947_83">'809517'!$I$88</definedName>
    <definedName name="SQCR_809517_86684_332947_84">'809517'!$I$89</definedName>
    <definedName name="SQCR_809517_86684_332947_85">'809517'!$I$90</definedName>
    <definedName name="SQCR_809517_86684_332947_86">'809517'!$I$91</definedName>
    <definedName name="SQCR_809517_86684_332947_87">'809517'!$I$92</definedName>
    <definedName name="SQCR_809517_86684_332947_89">'809517'!$I$94</definedName>
    <definedName name="SQCR_809517_86684_332947_90">'809517'!$I$95</definedName>
    <definedName name="SQCR_809517_86684_332947_91">'809517'!$I$96</definedName>
    <definedName name="SQCR_809517_86684_332947_92">'809517'!$I$97</definedName>
    <definedName name="SQCR_809517_86684_332947_94">'809517'!$I$99</definedName>
    <definedName name="SQCR_809517_86684_332947_95">'809517'!$I$100</definedName>
    <definedName name="SQCR_809517_86684_332947_96">'809517'!$I$101</definedName>
    <definedName name="SQCR_809517_86684_332947_97">'809517'!$I$102</definedName>
    <definedName name="SQCR_809517_86684_332947_98">'809517'!$I$103</definedName>
    <definedName name="SQCR_809517_86684_332947_99">'809517'!$I$104</definedName>
    <definedName name="SQCR_809517_86684_332948_10">'809517'!$J$15</definedName>
    <definedName name="SQCR_809517_86684_332948_100">'809517'!$J$105</definedName>
    <definedName name="SQCR_809517_86684_332948_101">'809517'!$J$106</definedName>
    <definedName name="SQCR_809517_86684_332948_102">'809517'!$J$107</definedName>
    <definedName name="SQCR_809517_86684_332948_104">'809517'!$J$109</definedName>
    <definedName name="SQCR_809517_86684_332948_105">'809517'!$J$110</definedName>
    <definedName name="SQCR_809517_86684_332948_106">'809517'!$J$111</definedName>
    <definedName name="SQCR_809517_86684_332948_107">'809517'!$J$112</definedName>
    <definedName name="SQCR_809517_86684_332948_108">'809517'!$J$113</definedName>
    <definedName name="SQCR_809517_86684_332948_109">'809517'!$J$114</definedName>
    <definedName name="SQCR_809517_86684_332948_11">'809517'!$J$16</definedName>
    <definedName name="SQCR_809517_86684_332948_110">'809517'!$J$115</definedName>
    <definedName name="SQCR_809517_86684_332948_111">'809517'!$J$116</definedName>
    <definedName name="SQCR_809517_86684_332948_112">'809517'!$J$117</definedName>
    <definedName name="SQCR_809517_86684_332948_113">'809517'!$J$118</definedName>
    <definedName name="SQCR_809517_86684_332948_114">'809517'!$J$119</definedName>
    <definedName name="SQCR_809517_86684_332948_115">'809517'!$J$120</definedName>
    <definedName name="SQCR_809517_86684_332948_116">'809517'!$J$121</definedName>
    <definedName name="SQCR_809517_86684_332948_117">'809517'!$J$122</definedName>
    <definedName name="SQCR_809517_86684_332948_118">'809517'!$J$123</definedName>
    <definedName name="SQCR_809517_86684_332948_119">'809517'!$J$124</definedName>
    <definedName name="SQCR_809517_86684_332948_120">'809517'!$J$125</definedName>
    <definedName name="SQCR_809517_86684_332948_121">'809517'!$J$126</definedName>
    <definedName name="SQCR_809517_86684_332948_122">'809517'!$J$127</definedName>
    <definedName name="SQCR_809517_86684_332948_123">'809517'!$J$128</definedName>
    <definedName name="SQCR_809517_86684_332948_124">'809517'!$J$129</definedName>
    <definedName name="SQCR_809517_86684_332948_125">'809517'!$J$130</definedName>
    <definedName name="SQCR_809517_86684_332948_127">'809517'!$J$132</definedName>
    <definedName name="SQCR_809517_86684_332948_128">'809517'!$J$133</definedName>
    <definedName name="SQCR_809517_86684_332948_129">'809517'!$J$134</definedName>
    <definedName name="SQCR_809517_86684_332948_13">'809517'!$J$18</definedName>
    <definedName name="SQCR_809517_86684_332948_130">'809517'!$J$135</definedName>
    <definedName name="SQCR_809517_86684_332948_131">'809517'!$J$136</definedName>
    <definedName name="SQCR_809517_86684_332948_132">'809517'!$J$137</definedName>
    <definedName name="SQCR_809517_86684_332948_133">'809517'!$J$138</definedName>
    <definedName name="SQCR_809517_86684_332948_134">'809517'!$J$139</definedName>
    <definedName name="SQCR_809517_86684_332948_135">'809517'!$J$140</definedName>
    <definedName name="SQCR_809517_86684_332948_136">'809517'!$J$141</definedName>
    <definedName name="SQCR_809517_86684_332948_137">'809517'!$J$142</definedName>
    <definedName name="SQCR_809517_86684_332948_138">'809517'!$J$143</definedName>
    <definedName name="SQCR_809517_86684_332948_139">'809517'!$J$144</definedName>
    <definedName name="SQCR_809517_86684_332948_14">'809517'!$J$19</definedName>
    <definedName name="SQCR_809517_86684_332948_140">'809517'!$J$145</definedName>
    <definedName name="SQCR_809517_86684_332948_141">'809517'!$J$146</definedName>
    <definedName name="SQCR_809517_86684_332948_142">'809517'!$J$147</definedName>
    <definedName name="SQCR_809517_86684_332948_143">'809517'!$J$148</definedName>
    <definedName name="SQCR_809517_86684_332948_144">'809517'!$J$149</definedName>
    <definedName name="SQCR_809517_86684_332948_145">'809517'!$J$150</definedName>
    <definedName name="SQCR_809517_86684_332948_146">'809517'!$J$151</definedName>
    <definedName name="SQCR_809517_86684_332948_148">'809517'!$J$153</definedName>
    <definedName name="SQCR_809517_86684_332948_149">'809517'!$J$154</definedName>
    <definedName name="SQCR_809517_86684_332948_15">'809517'!$J$20</definedName>
    <definedName name="SQCR_809517_86684_332948_150">'809517'!$J$155</definedName>
    <definedName name="SQCR_809517_86684_332948_151">'809517'!$J$156</definedName>
    <definedName name="SQCR_809517_86684_332948_153">'809517'!$J$158</definedName>
    <definedName name="SQCR_809517_86684_332948_155">'809517'!$J$160</definedName>
    <definedName name="SQCR_809517_86684_332948_156">'809517'!$J$161</definedName>
    <definedName name="SQCR_809517_86684_332948_158">'809517'!$J$163</definedName>
    <definedName name="SQCR_809517_86684_332948_159">'809517'!$J$164</definedName>
    <definedName name="SQCR_809517_86684_332948_16">'809517'!$J$21</definedName>
    <definedName name="SQCR_809517_86684_332948_160">'809517'!$J$165</definedName>
    <definedName name="SQCR_809517_86684_332948_161">'809517'!$J$166</definedName>
    <definedName name="SQCR_809517_86684_332948_162">'809517'!$J$167</definedName>
    <definedName name="SQCR_809517_86684_332948_163">'809517'!$J$168</definedName>
    <definedName name="SQCR_809517_86684_332948_164">'809517'!$J$169</definedName>
    <definedName name="SQCR_809517_86684_332948_165">'809517'!$J$170</definedName>
    <definedName name="SQCR_809517_86684_332948_169">'809517'!$J$174</definedName>
    <definedName name="SQCR_809517_86684_332948_170">'809517'!$J$175</definedName>
    <definedName name="SQCR_809517_86684_332948_18">'809517'!$J$23</definedName>
    <definedName name="SQCR_809517_86684_332948_19">'809517'!$J$24</definedName>
    <definedName name="SQCR_809517_86684_332948_20">'809517'!$J$25</definedName>
    <definedName name="SQCR_809517_86684_332948_22">'809517'!$J$27</definedName>
    <definedName name="SQCR_809517_86684_332948_23">'809517'!$J$28</definedName>
    <definedName name="SQCR_809517_86684_332948_24">'809517'!$J$29</definedName>
    <definedName name="SQCR_809517_86684_332948_26">'809517'!$J$31</definedName>
    <definedName name="SQCR_809517_86684_332948_27">'809517'!$J$32</definedName>
    <definedName name="SQCR_809517_86684_332948_28">'809517'!$J$33</definedName>
    <definedName name="SQCR_809517_86684_332948_29">'809517'!$J$34</definedName>
    <definedName name="SQCR_809517_86684_332948_30">'809517'!$J$35</definedName>
    <definedName name="SQCR_809517_86684_332948_32">'809517'!$J$37</definedName>
    <definedName name="SQCR_809517_86684_332948_33">'809517'!$J$38</definedName>
    <definedName name="SQCR_809517_86684_332948_35">'809517'!$J$40</definedName>
    <definedName name="SQCR_809517_86684_332948_36">'809517'!$J$41</definedName>
    <definedName name="SQCR_809517_86684_332948_37">'809517'!$J$42</definedName>
    <definedName name="SQCR_809517_86684_332948_38">'809517'!$J$43</definedName>
    <definedName name="SQCR_809517_86684_332948_39">'809517'!$J$44</definedName>
    <definedName name="SQCR_809517_86684_332948_42">'809517'!$J$47</definedName>
    <definedName name="SQCR_809517_86684_332948_43">'809517'!$J$48</definedName>
    <definedName name="SQCR_809517_86684_332948_44">'809517'!$J$49</definedName>
    <definedName name="SQCR_809517_86684_332948_48">'809517'!$J$53</definedName>
    <definedName name="SQCR_809517_86684_332948_49">'809517'!$J$54</definedName>
    <definedName name="SQCR_809517_86684_332948_50">'809517'!$J$55</definedName>
    <definedName name="SQCR_809517_86684_332948_52">'809517'!$J$57</definedName>
    <definedName name="SQCR_809517_86684_332948_53">'809517'!$J$58</definedName>
    <definedName name="SQCR_809517_86684_332948_54">'809517'!$J$59</definedName>
    <definedName name="SQCR_809517_86684_332948_55">'809517'!$J$60</definedName>
    <definedName name="SQCR_809517_86684_332948_56">'809517'!$J$61</definedName>
    <definedName name="SQCR_809517_86684_332948_58">'809517'!$J$63</definedName>
    <definedName name="SQCR_809517_86684_332948_60">'809517'!$J$65</definedName>
    <definedName name="SQCR_809517_86684_332948_62">'809517'!$J$67</definedName>
    <definedName name="SQCR_809517_86684_332948_65">'809517'!$J$70</definedName>
    <definedName name="SQCR_809517_86684_332948_66">'809517'!$J$71</definedName>
    <definedName name="SQCR_809517_86684_332948_67">'809517'!$J$72</definedName>
    <definedName name="SQCR_809517_86684_332948_68">'809517'!$J$73</definedName>
    <definedName name="SQCR_809517_86684_332948_72">'809517'!$J$77</definedName>
    <definedName name="SQCR_809517_86684_332948_73">'809517'!$J$78</definedName>
    <definedName name="SQCR_809517_86684_332948_74">'809517'!$J$79</definedName>
    <definedName name="SQCR_809517_86684_332948_75">'809517'!$J$80</definedName>
    <definedName name="SQCR_809517_86684_332948_76">'809517'!$J$81</definedName>
    <definedName name="SQCR_809517_86684_332948_77">'809517'!$J$82</definedName>
    <definedName name="SQCR_809517_86684_332948_78">'809517'!$J$83</definedName>
    <definedName name="SQCR_809517_86684_332948_79">'809517'!$J$84</definedName>
    <definedName name="SQCR_809517_86684_332948_81">'809517'!$J$86</definedName>
    <definedName name="SQCR_809517_86684_332948_82">'809517'!$J$87</definedName>
    <definedName name="SQCR_809517_86684_332948_83">'809517'!$J$88</definedName>
    <definedName name="SQCR_809517_86684_332948_84">'809517'!$J$89</definedName>
    <definedName name="SQCR_809517_86684_332948_85">'809517'!$J$90</definedName>
    <definedName name="SQCR_809517_86684_332948_86">'809517'!$J$91</definedName>
    <definedName name="SQCR_809517_86684_332948_87">'809517'!$J$92</definedName>
    <definedName name="SQCR_809517_86684_332948_89">'809517'!$J$94</definedName>
    <definedName name="SQCR_809517_86684_332948_90">'809517'!$J$95</definedName>
    <definedName name="SQCR_809517_86684_332948_91">'809517'!$J$96</definedName>
    <definedName name="SQCR_809517_86684_332948_92">'809517'!$J$97</definedName>
    <definedName name="SQCR_809517_86684_332948_94">'809517'!$J$99</definedName>
    <definedName name="SQCR_809517_86684_332948_95">'809517'!$J$100</definedName>
    <definedName name="SQCR_809517_86684_332948_96">'809517'!$J$101</definedName>
    <definedName name="SQCR_809517_86684_332948_97">'809517'!$J$102</definedName>
    <definedName name="SQCR_809517_86684_332948_98">'809517'!$J$103</definedName>
    <definedName name="SQCR_809517_86684_332948_99">'809517'!$J$104</definedName>
    <definedName name="SQCR_809517_86684_332950_10">'809517'!$M$15</definedName>
    <definedName name="SQCR_809517_86684_332950_100">'809517'!$M$105</definedName>
    <definedName name="SQCR_809517_86684_332950_101">'809517'!$M$106</definedName>
    <definedName name="SQCR_809517_86684_332950_102">'809517'!$M$107</definedName>
    <definedName name="SQCR_809517_86684_332950_104">'809517'!$M$109</definedName>
    <definedName name="SQCR_809517_86684_332950_105">'809517'!$M$110</definedName>
    <definedName name="SQCR_809517_86684_332950_106">'809517'!$M$111</definedName>
    <definedName name="SQCR_809517_86684_332950_107">'809517'!$M$112</definedName>
    <definedName name="SQCR_809517_86684_332950_108">'809517'!$M$113</definedName>
    <definedName name="SQCR_809517_86684_332950_109">'809517'!$M$114</definedName>
    <definedName name="SQCR_809517_86684_332950_11">'809517'!$M$16</definedName>
    <definedName name="SQCR_809517_86684_332950_110">'809517'!$M$115</definedName>
    <definedName name="SQCR_809517_86684_332950_111">'809517'!$M$116</definedName>
    <definedName name="SQCR_809517_86684_332950_112">'809517'!$M$117</definedName>
    <definedName name="SQCR_809517_86684_332950_113">'809517'!$M$118</definedName>
    <definedName name="SQCR_809517_86684_332950_114">'809517'!$M$119</definedName>
    <definedName name="SQCR_809517_86684_332950_115">'809517'!$M$120</definedName>
    <definedName name="SQCR_809517_86684_332950_116">'809517'!$M$121</definedName>
    <definedName name="SQCR_809517_86684_332950_117">'809517'!$M$122</definedName>
    <definedName name="SQCR_809517_86684_332950_118">'809517'!$M$123</definedName>
    <definedName name="SQCR_809517_86684_332950_119">'809517'!$M$124</definedName>
    <definedName name="SQCR_809517_86684_332950_120">'809517'!$M$125</definedName>
    <definedName name="SQCR_809517_86684_332950_121">'809517'!$M$126</definedName>
    <definedName name="SQCR_809517_86684_332950_122">'809517'!$M$127</definedName>
    <definedName name="SQCR_809517_86684_332950_123">'809517'!$M$128</definedName>
    <definedName name="SQCR_809517_86684_332950_124">'809517'!$M$129</definedName>
    <definedName name="SQCR_809517_86684_332950_125">'809517'!$M$130</definedName>
    <definedName name="SQCR_809517_86684_332950_127">'809517'!$M$132</definedName>
    <definedName name="SQCR_809517_86684_332950_128">'809517'!$M$133</definedName>
    <definedName name="SQCR_809517_86684_332950_129">'809517'!$M$134</definedName>
    <definedName name="SQCR_809517_86684_332950_13">'809517'!$M$18</definedName>
    <definedName name="SQCR_809517_86684_332950_130">'809517'!$M$135</definedName>
    <definedName name="SQCR_809517_86684_332950_131">'809517'!$M$136</definedName>
    <definedName name="SQCR_809517_86684_332950_132">'809517'!$M$137</definedName>
    <definedName name="SQCR_809517_86684_332950_133">'809517'!$M$138</definedName>
    <definedName name="SQCR_809517_86684_332950_134">'809517'!$M$139</definedName>
    <definedName name="SQCR_809517_86684_332950_135">'809517'!$M$140</definedName>
    <definedName name="SQCR_809517_86684_332950_136">'809517'!$M$141</definedName>
    <definedName name="SQCR_809517_86684_332950_137">'809517'!$M$142</definedName>
    <definedName name="SQCR_809517_86684_332950_138">'809517'!$M$143</definedName>
    <definedName name="SQCR_809517_86684_332950_139">'809517'!$M$144</definedName>
    <definedName name="SQCR_809517_86684_332950_14">'809517'!$M$19</definedName>
    <definedName name="SQCR_809517_86684_332950_140">'809517'!$M$145</definedName>
    <definedName name="SQCR_809517_86684_332950_141">'809517'!$M$146</definedName>
    <definedName name="SQCR_809517_86684_332950_142">'809517'!$M$147</definedName>
    <definedName name="SQCR_809517_86684_332950_143">'809517'!$M$148</definedName>
    <definedName name="SQCR_809517_86684_332950_144">'809517'!$M$149</definedName>
    <definedName name="SQCR_809517_86684_332950_145">'809517'!$M$150</definedName>
    <definedName name="SQCR_809517_86684_332950_146">'809517'!$M$151</definedName>
    <definedName name="SQCR_809517_86684_332950_148">'809517'!$M$153</definedName>
    <definedName name="SQCR_809517_86684_332950_149">'809517'!$M$154</definedName>
    <definedName name="SQCR_809517_86684_332950_15">'809517'!$M$20</definedName>
    <definedName name="SQCR_809517_86684_332950_150">'809517'!$M$155</definedName>
    <definedName name="SQCR_809517_86684_332950_151">'809517'!$M$156</definedName>
    <definedName name="SQCR_809517_86684_332950_153">'809517'!$M$158</definedName>
    <definedName name="SQCR_809517_86684_332950_155">'809517'!$M$160</definedName>
    <definedName name="SQCR_809517_86684_332950_156">'809517'!$M$161</definedName>
    <definedName name="SQCR_809517_86684_332950_158">'809517'!$M$163</definedName>
    <definedName name="SQCR_809517_86684_332950_159">'809517'!$M$164</definedName>
    <definedName name="SQCR_809517_86684_332950_16">'809517'!$M$21</definedName>
    <definedName name="SQCR_809517_86684_332950_160">'809517'!$M$165</definedName>
    <definedName name="SQCR_809517_86684_332950_161">'809517'!$M$166</definedName>
    <definedName name="SQCR_809517_86684_332950_162">'809517'!$M$167</definedName>
    <definedName name="SQCR_809517_86684_332950_163">'809517'!$M$168</definedName>
    <definedName name="SQCR_809517_86684_332950_164">'809517'!$M$169</definedName>
    <definedName name="SQCR_809517_86684_332950_165">'809517'!$M$170</definedName>
    <definedName name="SQCR_809517_86684_332950_169">'809517'!$M$174</definedName>
    <definedName name="SQCR_809517_86684_332950_170">'809517'!$M$175</definedName>
    <definedName name="SQCR_809517_86684_332950_18">'809517'!$M$23</definedName>
    <definedName name="SQCR_809517_86684_332950_19">'809517'!$M$24</definedName>
    <definedName name="SQCR_809517_86684_332950_20">'809517'!$M$25</definedName>
    <definedName name="SQCR_809517_86684_332950_22">'809517'!$M$27</definedName>
    <definedName name="SQCR_809517_86684_332950_23">'809517'!$M$28</definedName>
    <definedName name="SQCR_809517_86684_332950_24">'809517'!$M$29</definedName>
    <definedName name="SQCR_809517_86684_332950_26">'809517'!$M$31</definedName>
    <definedName name="SQCR_809517_86684_332950_27">'809517'!$M$32</definedName>
    <definedName name="SQCR_809517_86684_332950_28">'809517'!$M$33</definedName>
    <definedName name="SQCR_809517_86684_332950_29">'809517'!$M$34</definedName>
    <definedName name="SQCR_809517_86684_332950_30">'809517'!$M$35</definedName>
    <definedName name="SQCR_809517_86684_332950_32">'809517'!$M$37</definedName>
    <definedName name="SQCR_809517_86684_332950_33">'809517'!$M$38</definedName>
    <definedName name="SQCR_809517_86684_332950_35">'809517'!$M$40</definedName>
    <definedName name="SQCR_809517_86684_332950_36">'809517'!$M$41</definedName>
    <definedName name="SQCR_809517_86684_332950_37">'809517'!$M$42</definedName>
    <definedName name="SQCR_809517_86684_332950_38">'809517'!$M$43</definedName>
    <definedName name="SQCR_809517_86684_332950_39">'809517'!$M$44</definedName>
    <definedName name="SQCR_809517_86684_332950_42">'809517'!$M$47</definedName>
    <definedName name="SQCR_809517_86684_332950_43">'809517'!$M$48</definedName>
    <definedName name="SQCR_809517_86684_332950_44">'809517'!$M$49</definedName>
    <definedName name="SQCR_809517_86684_332950_48">'809517'!$M$53</definedName>
    <definedName name="SQCR_809517_86684_332950_49">'809517'!$M$54</definedName>
    <definedName name="SQCR_809517_86684_332950_50">'809517'!$M$55</definedName>
    <definedName name="SQCR_809517_86684_332950_52">'809517'!$M$57</definedName>
    <definedName name="SQCR_809517_86684_332950_53">'809517'!$M$58</definedName>
    <definedName name="SQCR_809517_86684_332950_54">'809517'!$M$59</definedName>
    <definedName name="SQCR_809517_86684_332950_55">'809517'!$M$60</definedName>
    <definedName name="SQCR_809517_86684_332950_56">'809517'!$M$61</definedName>
    <definedName name="SQCR_809517_86684_332950_58">'809517'!$M$63</definedName>
    <definedName name="SQCR_809517_86684_332950_60">'809517'!$M$65</definedName>
    <definedName name="SQCR_809517_86684_332950_62">'809517'!$M$67</definedName>
    <definedName name="SQCR_809517_86684_332950_65">'809517'!$M$70</definedName>
    <definedName name="SQCR_809517_86684_332950_66">'809517'!$M$71</definedName>
    <definedName name="SQCR_809517_86684_332950_67">'809517'!$M$72</definedName>
    <definedName name="SQCR_809517_86684_332950_68">'809517'!$M$73</definedName>
    <definedName name="SQCR_809517_86684_332950_72">'809517'!$M$77</definedName>
    <definedName name="SQCR_809517_86684_332950_73">'809517'!$M$78</definedName>
    <definedName name="SQCR_809517_86684_332950_74">'809517'!$M$79</definedName>
    <definedName name="SQCR_809517_86684_332950_75">'809517'!$M$80</definedName>
    <definedName name="SQCR_809517_86684_332950_76">'809517'!$M$81</definedName>
    <definedName name="SQCR_809517_86684_332950_77">'809517'!$M$82</definedName>
    <definedName name="SQCR_809517_86684_332950_78">'809517'!$M$83</definedName>
    <definedName name="SQCR_809517_86684_332950_79">'809517'!$M$84</definedName>
    <definedName name="SQCR_809517_86684_332950_81">'809517'!$M$86</definedName>
    <definedName name="SQCR_809517_86684_332950_82">'809517'!$M$87</definedName>
    <definedName name="SQCR_809517_86684_332950_83">'809517'!$M$88</definedName>
    <definedName name="SQCR_809517_86684_332950_84">'809517'!$M$89</definedName>
    <definedName name="SQCR_809517_86684_332950_85">'809517'!$M$90</definedName>
    <definedName name="SQCR_809517_86684_332950_86">'809517'!$M$91</definedName>
    <definedName name="SQCR_809517_86684_332950_87">'809517'!$M$92</definedName>
    <definedName name="SQCR_809517_86684_332950_89">'809517'!$M$94</definedName>
    <definedName name="SQCR_809517_86684_332950_90">'809517'!$M$95</definedName>
    <definedName name="SQCR_809517_86684_332950_91">'809517'!$M$96</definedName>
    <definedName name="SQCR_809517_86684_332950_92">'809517'!$M$97</definedName>
    <definedName name="SQCR_809517_86684_332950_94">'809517'!$M$99</definedName>
    <definedName name="SQCR_809517_86684_332950_95">'809517'!$M$100</definedName>
    <definedName name="SQCR_809517_86684_332950_96">'809517'!$M$101</definedName>
    <definedName name="SQCR_809517_86684_332950_97">'809517'!$M$102</definedName>
    <definedName name="SQCR_809517_86684_332950_98">'809517'!$M$103</definedName>
    <definedName name="SQCR_809517_86684_332950_99">'809517'!$M$104</definedName>
    <definedName name="SQCR_809517_86684_332952_10">'809517'!$O$15</definedName>
    <definedName name="SQCR_809517_86684_332952_100">'809517'!$O$105</definedName>
    <definedName name="SQCR_809517_86684_332952_101">'809517'!$O$106</definedName>
    <definedName name="SQCR_809517_86684_332952_102">'809517'!$O$107</definedName>
    <definedName name="SQCR_809517_86684_332952_104">'809517'!$O$109</definedName>
    <definedName name="SQCR_809517_86684_332952_105">'809517'!$O$110</definedName>
    <definedName name="SQCR_809517_86684_332952_106">'809517'!$O$111</definedName>
    <definedName name="SQCR_809517_86684_332952_107">'809517'!$O$112</definedName>
    <definedName name="SQCR_809517_86684_332952_108">'809517'!$O$113</definedName>
    <definedName name="SQCR_809517_86684_332952_109">'809517'!$O$114</definedName>
    <definedName name="SQCR_809517_86684_332952_11">'809517'!$O$16</definedName>
    <definedName name="SQCR_809517_86684_332952_110">'809517'!$O$115</definedName>
    <definedName name="SQCR_809517_86684_332952_111">'809517'!$O$116</definedName>
    <definedName name="SQCR_809517_86684_332952_112">'809517'!$O$117</definedName>
    <definedName name="SQCR_809517_86684_332952_113">'809517'!$O$118</definedName>
    <definedName name="SQCR_809517_86684_332952_114">'809517'!$O$119</definedName>
    <definedName name="SQCR_809517_86684_332952_115">'809517'!$O$120</definedName>
    <definedName name="SQCR_809517_86684_332952_116">'809517'!$O$121</definedName>
    <definedName name="SQCR_809517_86684_332952_117">'809517'!$O$122</definedName>
    <definedName name="SQCR_809517_86684_332952_118">'809517'!$O$123</definedName>
    <definedName name="SQCR_809517_86684_332952_119">'809517'!$O$124</definedName>
    <definedName name="SQCR_809517_86684_332952_120">'809517'!$O$125</definedName>
    <definedName name="SQCR_809517_86684_332952_121">'809517'!$O$126</definedName>
    <definedName name="SQCR_809517_86684_332952_122">'809517'!$O$127</definedName>
    <definedName name="SQCR_809517_86684_332952_123">'809517'!$O$128</definedName>
    <definedName name="SQCR_809517_86684_332952_124">'809517'!$O$129</definedName>
    <definedName name="SQCR_809517_86684_332952_125">'809517'!$O$130</definedName>
    <definedName name="SQCR_809517_86684_332952_127">'809517'!$O$132</definedName>
    <definedName name="SQCR_809517_86684_332952_128">'809517'!$O$133</definedName>
    <definedName name="SQCR_809517_86684_332952_129">'809517'!$O$134</definedName>
    <definedName name="SQCR_809517_86684_332952_13">'809517'!$O$18</definedName>
    <definedName name="SQCR_809517_86684_332952_130">'809517'!$O$135</definedName>
    <definedName name="SQCR_809517_86684_332952_131">'809517'!$O$136</definedName>
    <definedName name="SQCR_809517_86684_332952_132">'809517'!$O$137</definedName>
    <definedName name="SQCR_809517_86684_332952_133">'809517'!$O$138</definedName>
    <definedName name="SQCR_809517_86684_332952_134">'809517'!$O$139</definedName>
    <definedName name="SQCR_809517_86684_332952_135">'809517'!$O$140</definedName>
    <definedName name="SQCR_809517_86684_332952_136">'809517'!$O$141</definedName>
    <definedName name="SQCR_809517_86684_332952_137">'809517'!$O$142</definedName>
    <definedName name="SQCR_809517_86684_332952_138">'809517'!$O$143</definedName>
    <definedName name="SQCR_809517_86684_332952_139">'809517'!$O$144</definedName>
    <definedName name="SQCR_809517_86684_332952_14">'809517'!$O$19</definedName>
    <definedName name="SQCR_809517_86684_332952_140">'809517'!$O$145</definedName>
    <definedName name="SQCR_809517_86684_332952_141">'809517'!$O$146</definedName>
    <definedName name="SQCR_809517_86684_332952_142">'809517'!$O$147</definedName>
    <definedName name="SQCR_809517_86684_332952_143">'809517'!$O$148</definedName>
    <definedName name="SQCR_809517_86684_332952_144">'809517'!$O$149</definedName>
    <definedName name="SQCR_809517_86684_332952_145">'809517'!$O$150</definedName>
    <definedName name="SQCR_809517_86684_332952_146">'809517'!$O$151</definedName>
    <definedName name="SQCR_809517_86684_332952_148">'809517'!$O$153</definedName>
    <definedName name="SQCR_809517_86684_332952_149">'809517'!$O$154</definedName>
    <definedName name="SQCR_809517_86684_332952_15">'809517'!$O$20</definedName>
    <definedName name="SQCR_809517_86684_332952_150">'809517'!$O$155</definedName>
    <definedName name="SQCR_809517_86684_332952_151">'809517'!$O$156</definedName>
    <definedName name="SQCR_809517_86684_332952_153">'809517'!$O$158</definedName>
    <definedName name="SQCR_809517_86684_332952_155">'809517'!$O$160</definedName>
    <definedName name="SQCR_809517_86684_332952_156">'809517'!$O$161</definedName>
    <definedName name="SQCR_809517_86684_332952_158">'809517'!$O$163</definedName>
    <definedName name="SQCR_809517_86684_332952_159">'809517'!$O$164</definedName>
    <definedName name="SQCR_809517_86684_332952_16">'809517'!$O$21</definedName>
    <definedName name="SQCR_809517_86684_332952_160">'809517'!$O$165</definedName>
    <definedName name="SQCR_809517_86684_332952_161">'809517'!$O$166</definedName>
    <definedName name="SQCR_809517_86684_332952_162">'809517'!$O$167</definedName>
    <definedName name="SQCR_809517_86684_332952_163">'809517'!$O$168</definedName>
    <definedName name="SQCR_809517_86684_332952_164">'809517'!$O$169</definedName>
    <definedName name="SQCR_809517_86684_332952_165">'809517'!$O$170</definedName>
    <definedName name="SQCR_809517_86684_332952_169">'809517'!$O$174</definedName>
    <definedName name="SQCR_809517_86684_332952_170">'809517'!$O$175</definedName>
    <definedName name="SQCR_809517_86684_332952_18">'809517'!$O$23</definedName>
    <definedName name="SQCR_809517_86684_332952_19">'809517'!$O$24</definedName>
    <definedName name="SQCR_809517_86684_332952_20">'809517'!$O$25</definedName>
    <definedName name="SQCR_809517_86684_332952_22">'809517'!$O$27</definedName>
    <definedName name="SQCR_809517_86684_332952_23">'809517'!$O$28</definedName>
    <definedName name="SQCR_809517_86684_332952_24">'809517'!$O$29</definedName>
    <definedName name="SQCR_809517_86684_332952_26">'809517'!$O$31</definedName>
    <definedName name="SQCR_809517_86684_332952_27">'809517'!$O$32</definedName>
    <definedName name="SQCR_809517_86684_332952_28">'809517'!$O$33</definedName>
    <definedName name="SQCR_809517_86684_332952_29">'809517'!$O$34</definedName>
    <definedName name="SQCR_809517_86684_332952_30">'809517'!$O$35</definedName>
    <definedName name="SQCR_809517_86684_332952_32">'809517'!$O$37</definedName>
    <definedName name="SQCR_809517_86684_332952_33">'809517'!$O$38</definedName>
    <definedName name="SQCR_809517_86684_332952_35">'809517'!$O$40</definedName>
    <definedName name="SQCR_809517_86684_332952_36">'809517'!$O$41</definedName>
    <definedName name="SQCR_809517_86684_332952_37">'809517'!$O$42</definedName>
    <definedName name="SQCR_809517_86684_332952_38">'809517'!$O$43</definedName>
    <definedName name="SQCR_809517_86684_332952_39">'809517'!$O$44</definedName>
    <definedName name="SQCR_809517_86684_332952_42">'809517'!$O$47</definedName>
    <definedName name="SQCR_809517_86684_332952_43">'809517'!$O$48</definedName>
    <definedName name="SQCR_809517_86684_332952_44">'809517'!$O$49</definedName>
    <definedName name="SQCR_809517_86684_332952_48">'809517'!$O$53</definedName>
    <definedName name="SQCR_809517_86684_332952_49">'809517'!$O$54</definedName>
    <definedName name="SQCR_809517_86684_332952_50">'809517'!$O$55</definedName>
    <definedName name="SQCR_809517_86684_332952_52">'809517'!$O$57</definedName>
    <definedName name="SQCR_809517_86684_332952_53">'809517'!$O$58</definedName>
    <definedName name="SQCR_809517_86684_332952_54">'809517'!$O$59</definedName>
    <definedName name="SQCR_809517_86684_332952_55">'809517'!$O$60</definedName>
    <definedName name="SQCR_809517_86684_332952_56">'809517'!$O$61</definedName>
    <definedName name="SQCR_809517_86684_332952_58">'809517'!$O$63</definedName>
    <definedName name="SQCR_809517_86684_332952_60">'809517'!$O$65</definedName>
    <definedName name="SQCR_809517_86684_332952_62">'809517'!$O$67</definedName>
    <definedName name="SQCR_809517_86684_332952_65">'809517'!$O$70</definedName>
    <definedName name="SQCR_809517_86684_332952_66">'809517'!$O$71</definedName>
    <definedName name="SQCR_809517_86684_332952_67">'809517'!$O$72</definedName>
    <definedName name="SQCR_809517_86684_332952_68">'809517'!$O$73</definedName>
    <definedName name="SQCR_809517_86684_332952_72">'809517'!$O$77</definedName>
    <definedName name="SQCR_809517_86684_332952_73">'809517'!$O$78</definedName>
    <definedName name="SQCR_809517_86684_332952_74">'809517'!$O$79</definedName>
    <definedName name="SQCR_809517_86684_332952_75">'809517'!$O$80</definedName>
    <definedName name="SQCR_809517_86684_332952_76">'809517'!$O$81</definedName>
    <definedName name="SQCR_809517_86684_332952_77">'809517'!$O$82</definedName>
    <definedName name="SQCR_809517_86684_332952_78">'809517'!$O$83</definedName>
    <definedName name="SQCR_809517_86684_332952_79">'809517'!$O$84</definedName>
    <definedName name="SQCR_809517_86684_332952_81">'809517'!$O$86</definedName>
    <definedName name="SQCR_809517_86684_332952_82">'809517'!$O$87</definedName>
    <definedName name="SQCR_809517_86684_332952_83">'809517'!$O$88</definedName>
    <definedName name="SQCR_809517_86684_332952_84">'809517'!$O$89</definedName>
    <definedName name="SQCR_809517_86684_332952_85">'809517'!$O$90</definedName>
    <definedName name="SQCR_809517_86684_332952_86">'809517'!$O$91</definedName>
    <definedName name="SQCR_809517_86684_332952_87">'809517'!$O$92</definedName>
    <definedName name="SQCR_809517_86684_332952_89">'809517'!$O$94</definedName>
    <definedName name="SQCR_809517_86684_332952_90">'809517'!$O$95</definedName>
    <definedName name="SQCR_809517_86684_332952_91">'809517'!$O$96</definedName>
    <definedName name="SQCR_809517_86684_332952_92">'809517'!$O$97</definedName>
    <definedName name="SQCR_809517_86684_332952_94">'809517'!$O$99</definedName>
    <definedName name="SQCR_809517_86684_332952_95">'809517'!$O$100</definedName>
    <definedName name="SQCR_809517_86684_332952_96">'809517'!$O$101</definedName>
    <definedName name="SQCR_809517_86684_332952_97">'809517'!$O$102</definedName>
    <definedName name="SQCR_809517_86684_332952_98">'809517'!$O$103</definedName>
    <definedName name="SQCR_809517_86684_332952_99">'809517'!$O$104</definedName>
    <definedName name="SQCR_809517_86684_332954_10">'809517'!$Q$15</definedName>
    <definedName name="SQCR_809517_86684_332954_100">'809517'!$Q$105</definedName>
    <definedName name="SQCR_809517_86684_332954_101">'809517'!$Q$106</definedName>
    <definedName name="SQCR_809517_86684_332954_102">'809517'!$Q$107</definedName>
    <definedName name="SQCR_809517_86684_332954_104">'809517'!$Q$109</definedName>
    <definedName name="SQCR_809517_86684_332954_105">'809517'!$Q$110</definedName>
    <definedName name="SQCR_809517_86684_332954_106">'809517'!$Q$111</definedName>
    <definedName name="SQCR_809517_86684_332954_107">'809517'!$Q$112</definedName>
    <definedName name="SQCR_809517_86684_332954_108">'809517'!$Q$113</definedName>
    <definedName name="SQCR_809517_86684_332954_109">'809517'!$Q$114</definedName>
    <definedName name="SQCR_809517_86684_332954_11">'809517'!$Q$16</definedName>
    <definedName name="SQCR_809517_86684_332954_110">'809517'!$Q$115</definedName>
    <definedName name="SQCR_809517_86684_332954_111">'809517'!$Q$116</definedName>
    <definedName name="SQCR_809517_86684_332954_112">'809517'!$Q$117</definedName>
    <definedName name="SQCR_809517_86684_332954_113">'809517'!$Q$118</definedName>
    <definedName name="SQCR_809517_86684_332954_114">'809517'!$Q$119</definedName>
    <definedName name="SQCR_809517_86684_332954_115">'809517'!$Q$120</definedName>
    <definedName name="SQCR_809517_86684_332954_116">'809517'!$Q$121</definedName>
    <definedName name="SQCR_809517_86684_332954_117">'809517'!$Q$122</definedName>
    <definedName name="SQCR_809517_86684_332954_118">'809517'!$Q$123</definedName>
    <definedName name="SQCR_809517_86684_332954_119">'809517'!$Q$124</definedName>
    <definedName name="SQCR_809517_86684_332954_120">'809517'!$Q$125</definedName>
    <definedName name="SQCR_809517_86684_332954_121">'809517'!$Q$126</definedName>
    <definedName name="SQCR_809517_86684_332954_122">'809517'!$Q$127</definedName>
    <definedName name="SQCR_809517_86684_332954_123">'809517'!$Q$128</definedName>
    <definedName name="SQCR_809517_86684_332954_124">'809517'!$Q$129</definedName>
    <definedName name="SQCR_809517_86684_332954_125">'809517'!$Q$130</definedName>
    <definedName name="SQCR_809517_86684_332954_127">'809517'!$Q$132</definedName>
    <definedName name="SQCR_809517_86684_332954_128">'809517'!$Q$133</definedName>
    <definedName name="SQCR_809517_86684_332954_129">'809517'!$Q$134</definedName>
    <definedName name="SQCR_809517_86684_332954_13">'809517'!$Q$18</definedName>
    <definedName name="SQCR_809517_86684_332954_130">'809517'!$Q$135</definedName>
    <definedName name="SQCR_809517_86684_332954_131">'809517'!$Q$136</definedName>
    <definedName name="SQCR_809517_86684_332954_132">'809517'!$Q$137</definedName>
    <definedName name="SQCR_809517_86684_332954_133">'809517'!$Q$138</definedName>
    <definedName name="SQCR_809517_86684_332954_134">'809517'!$Q$139</definedName>
    <definedName name="SQCR_809517_86684_332954_135">'809517'!$Q$140</definedName>
    <definedName name="SQCR_809517_86684_332954_136">'809517'!$Q$141</definedName>
    <definedName name="SQCR_809517_86684_332954_137">'809517'!$Q$142</definedName>
    <definedName name="SQCR_809517_86684_332954_138">'809517'!$Q$143</definedName>
    <definedName name="SQCR_809517_86684_332954_139">'809517'!$Q$144</definedName>
    <definedName name="SQCR_809517_86684_332954_14">'809517'!$Q$19</definedName>
    <definedName name="SQCR_809517_86684_332954_140">'809517'!$Q$145</definedName>
    <definedName name="SQCR_809517_86684_332954_141">'809517'!$Q$146</definedName>
    <definedName name="SQCR_809517_86684_332954_142">'809517'!$Q$147</definedName>
    <definedName name="SQCR_809517_86684_332954_143">'809517'!$Q$148</definedName>
    <definedName name="SQCR_809517_86684_332954_144">'809517'!$Q$149</definedName>
    <definedName name="SQCR_809517_86684_332954_145">'809517'!$Q$150</definedName>
    <definedName name="SQCR_809517_86684_332954_146">'809517'!$Q$151</definedName>
    <definedName name="SQCR_809517_86684_332954_148">'809517'!$Q$153</definedName>
    <definedName name="SQCR_809517_86684_332954_149">'809517'!$Q$154</definedName>
    <definedName name="SQCR_809517_86684_332954_15">'809517'!$Q$20</definedName>
    <definedName name="SQCR_809517_86684_332954_150">'809517'!$Q$155</definedName>
    <definedName name="SQCR_809517_86684_332954_151">'809517'!$Q$156</definedName>
    <definedName name="SQCR_809517_86684_332954_153">'809517'!$Q$158</definedName>
    <definedName name="SQCR_809517_86684_332954_155">'809517'!$Q$160</definedName>
    <definedName name="SQCR_809517_86684_332954_156">'809517'!$Q$161</definedName>
    <definedName name="SQCR_809517_86684_332954_158">'809517'!$Q$163</definedName>
    <definedName name="SQCR_809517_86684_332954_159">'809517'!$Q$164</definedName>
    <definedName name="SQCR_809517_86684_332954_16">'809517'!$Q$21</definedName>
    <definedName name="SQCR_809517_86684_332954_160">'809517'!$Q$165</definedName>
    <definedName name="SQCR_809517_86684_332954_161">'809517'!$Q$166</definedName>
    <definedName name="SQCR_809517_86684_332954_162">'809517'!$Q$167</definedName>
    <definedName name="SQCR_809517_86684_332954_163">'809517'!$Q$168</definedName>
    <definedName name="SQCR_809517_86684_332954_164">'809517'!$Q$169</definedName>
    <definedName name="SQCR_809517_86684_332954_165">'809517'!$Q$170</definedName>
    <definedName name="SQCR_809517_86684_332954_169">'809517'!$Q$174</definedName>
    <definedName name="SQCR_809517_86684_332954_170">'809517'!$Q$175</definedName>
    <definedName name="SQCR_809517_86684_332954_18">'809517'!$Q$23</definedName>
    <definedName name="SQCR_809517_86684_332954_19">'809517'!$Q$24</definedName>
    <definedName name="SQCR_809517_86684_332954_20">'809517'!$Q$25</definedName>
    <definedName name="SQCR_809517_86684_332954_22">'809517'!$Q$27</definedName>
    <definedName name="SQCR_809517_86684_332954_23">'809517'!$Q$28</definedName>
    <definedName name="SQCR_809517_86684_332954_24">'809517'!$Q$29</definedName>
    <definedName name="SQCR_809517_86684_332954_26">'809517'!$Q$31</definedName>
    <definedName name="SQCR_809517_86684_332954_27">'809517'!$Q$32</definedName>
    <definedName name="SQCR_809517_86684_332954_28">'809517'!$Q$33</definedName>
    <definedName name="SQCR_809517_86684_332954_29">'809517'!$Q$34</definedName>
    <definedName name="SQCR_809517_86684_332954_30">'809517'!$Q$35</definedName>
    <definedName name="SQCR_809517_86684_332954_32">'809517'!$Q$37</definedName>
    <definedName name="SQCR_809517_86684_332954_33">'809517'!$Q$38</definedName>
    <definedName name="SQCR_809517_86684_332954_35">'809517'!$Q$40</definedName>
    <definedName name="SQCR_809517_86684_332954_36">'809517'!$Q$41</definedName>
    <definedName name="SQCR_809517_86684_332954_37">'809517'!$Q$42</definedName>
    <definedName name="SQCR_809517_86684_332954_38">'809517'!$Q$43</definedName>
    <definedName name="SQCR_809517_86684_332954_39">'809517'!$Q$44</definedName>
    <definedName name="SQCR_809517_86684_332954_42">'809517'!$Q$47</definedName>
    <definedName name="SQCR_809517_86684_332954_43">'809517'!$Q$48</definedName>
    <definedName name="SQCR_809517_86684_332954_44">'809517'!$Q$49</definedName>
    <definedName name="SQCR_809517_86684_332954_48">'809517'!$Q$53</definedName>
    <definedName name="SQCR_809517_86684_332954_49">'809517'!$Q$54</definedName>
    <definedName name="SQCR_809517_86684_332954_50">'809517'!$Q$55</definedName>
    <definedName name="SQCR_809517_86684_332954_52">'809517'!$Q$57</definedName>
    <definedName name="SQCR_809517_86684_332954_53">'809517'!$Q$58</definedName>
    <definedName name="SQCR_809517_86684_332954_54">'809517'!$Q$59</definedName>
    <definedName name="SQCR_809517_86684_332954_55">'809517'!$Q$60</definedName>
    <definedName name="SQCR_809517_86684_332954_56">'809517'!$Q$61</definedName>
    <definedName name="SQCR_809517_86684_332954_58">'809517'!$Q$63</definedName>
    <definedName name="SQCR_809517_86684_332954_60">'809517'!$Q$65</definedName>
    <definedName name="SQCR_809517_86684_332954_62">'809517'!$Q$67</definedName>
    <definedName name="SQCR_809517_86684_332954_65">'809517'!$Q$70</definedName>
    <definedName name="SQCR_809517_86684_332954_66">'809517'!$Q$71</definedName>
    <definedName name="SQCR_809517_86684_332954_67">'809517'!$Q$72</definedName>
    <definedName name="SQCR_809517_86684_332954_68">'809517'!$Q$73</definedName>
    <definedName name="SQCR_809517_86684_332954_72">'809517'!$Q$77</definedName>
    <definedName name="SQCR_809517_86684_332954_73">'809517'!$Q$78</definedName>
    <definedName name="SQCR_809517_86684_332954_74">'809517'!$Q$79</definedName>
    <definedName name="SQCR_809517_86684_332954_75">'809517'!$Q$80</definedName>
    <definedName name="SQCR_809517_86684_332954_76">'809517'!$Q$81</definedName>
    <definedName name="SQCR_809517_86684_332954_77">'809517'!$Q$82</definedName>
    <definedName name="SQCR_809517_86684_332954_78">'809517'!$Q$83</definedName>
    <definedName name="SQCR_809517_86684_332954_79">'809517'!$Q$84</definedName>
    <definedName name="SQCR_809517_86684_332954_81">'809517'!$Q$86</definedName>
    <definedName name="SQCR_809517_86684_332954_82">'809517'!$Q$87</definedName>
    <definedName name="SQCR_809517_86684_332954_83">'809517'!$Q$88</definedName>
    <definedName name="SQCR_809517_86684_332954_84">'809517'!$Q$89</definedName>
    <definedName name="SQCR_809517_86684_332954_85">'809517'!$Q$90</definedName>
    <definedName name="SQCR_809517_86684_332954_86">'809517'!$Q$91</definedName>
    <definedName name="SQCR_809517_86684_332954_87">'809517'!$Q$92</definedName>
    <definedName name="SQCR_809517_86684_332954_89">'809517'!$Q$94</definedName>
    <definedName name="SQCR_809517_86684_332954_90">'809517'!$Q$95</definedName>
    <definedName name="SQCR_809517_86684_332954_91">'809517'!$Q$96</definedName>
    <definedName name="SQCR_809517_86684_332954_92">'809517'!$Q$97</definedName>
    <definedName name="SQCR_809517_86684_332954_94">'809517'!$Q$99</definedName>
    <definedName name="SQCR_809517_86684_332954_95">'809517'!$Q$100</definedName>
    <definedName name="SQCR_809517_86684_332954_96">'809517'!$Q$101</definedName>
    <definedName name="SQCR_809517_86684_332954_97">'809517'!$Q$102</definedName>
    <definedName name="SQCR_809517_86684_332954_98">'809517'!$Q$103</definedName>
    <definedName name="SQCR_809517_86684_332954_99">'809517'!$Q$104</definedName>
    <definedName name="SQCR_809517_86685_332957_0">'809517'!$C$4</definedName>
    <definedName name="SQCR_809517_86685_332958_0">'809517'!$H$4</definedName>
    <definedName name="SQCR_809517_86685_332959_0">'809517'!$F$4</definedName>
    <definedName name="_xlnm.Print_Titles" localSheetId="0">'809517'!$1:$12</definedName>
  </definedNames>
  <calcPr calcId="152511"/>
</workbook>
</file>

<file path=xl/calcChain.xml><?xml version="1.0" encoding="utf-8"?>
<calcChain xmlns="http://schemas.openxmlformats.org/spreadsheetml/2006/main">
  <c r="T141" i="3" l="1"/>
  <c r="T133" i="3"/>
  <c r="T125" i="3"/>
  <c r="T117" i="3"/>
  <c r="T109" i="3"/>
  <c r="T101" i="3"/>
  <c r="T59" i="3"/>
  <c r="T57" i="3"/>
  <c r="T55" i="3"/>
  <c r="T40" i="3"/>
  <c r="T24" i="3"/>
  <c r="K65" i="3"/>
  <c r="K63" i="3"/>
  <c r="K61" i="3"/>
  <c r="S61" i="3" s="1"/>
  <c r="T61" i="3" s="1"/>
  <c r="K60" i="3"/>
  <c r="S60" i="3" s="1"/>
  <c r="T60" i="3" s="1"/>
  <c r="K59" i="3"/>
  <c r="K58" i="3"/>
  <c r="K57" i="3"/>
  <c r="K55" i="3"/>
  <c r="K54" i="3"/>
  <c r="K53" i="3"/>
  <c r="S53" i="3" s="1"/>
  <c r="T53" i="3" s="1"/>
  <c r="K49" i="3"/>
  <c r="K48" i="3"/>
  <c r="K47" i="3"/>
  <c r="K44" i="3"/>
  <c r="S44" i="3" s="1"/>
  <c r="T44" i="3" s="1"/>
  <c r="K43" i="3"/>
  <c r="S43" i="3" s="1"/>
  <c r="T43" i="3" s="1"/>
  <c r="K42" i="3"/>
  <c r="K41" i="3"/>
  <c r="K40" i="3"/>
  <c r="K38" i="3"/>
  <c r="K37" i="3"/>
  <c r="K35" i="3"/>
  <c r="S35" i="3" s="1"/>
  <c r="T35" i="3" s="1"/>
  <c r="K34" i="3"/>
  <c r="S34" i="3" s="1"/>
  <c r="T34" i="3" s="1"/>
  <c r="K33" i="3"/>
  <c r="K32" i="3"/>
  <c r="K31" i="3"/>
  <c r="K29" i="3"/>
  <c r="K28" i="3"/>
  <c r="K27" i="3"/>
  <c r="K25" i="3"/>
  <c r="K24" i="3"/>
  <c r="K23" i="3"/>
  <c r="S23" i="3" s="1"/>
  <c r="K21" i="3"/>
  <c r="S21" i="3" s="1"/>
  <c r="T21" i="3" s="1"/>
  <c r="K20" i="3"/>
  <c r="S20" i="3" s="1"/>
  <c r="K19" i="3"/>
  <c r="S19" i="3" s="1"/>
  <c r="T19" i="3" s="1"/>
  <c r="K18" i="3"/>
  <c r="K16" i="3"/>
  <c r="K15" i="3"/>
  <c r="S15" i="3" s="1"/>
  <c r="J176" i="3"/>
  <c r="J171" i="3"/>
  <c r="J162" i="3"/>
  <c r="J159" i="3"/>
  <c r="J157" i="3"/>
  <c r="J152" i="3"/>
  <c r="J131" i="3"/>
  <c r="J108" i="3"/>
  <c r="J98" i="3"/>
  <c r="J173" i="3" s="1"/>
  <c r="J177" i="3" s="1"/>
  <c r="J93" i="3"/>
  <c r="J85" i="3"/>
  <c r="J74" i="3"/>
  <c r="J68" i="3"/>
  <c r="J66" i="3"/>
  <c r="J64" i="3"/>
  <c r="J62" i="3"/>
  <c r="J69" i="3" s="1"/>
  <c r="J56" i="3"/>
  <c r="J50" i="3"/>
  <c r="J45" i="3"/>
  <c r="J39" i="3"/>
  <c r="J36" i="3"/>
  <c r="S168" i="3"/>
  <c r="S167" i="3"/>
  <c r="T167" i="3" s="1"/>
  <c r="S166" i="3"/>
  <c r="T166" i="3" s="1"/>
  <c r="S160" i="3"/>
  <c r="S158" i="3"/>
  <c r="S156" i="3"/>
  <c r="T156" i="3" s="1"/>
  <c r="S149" i="3"/>
  <c r="S148" i="3"/>
  <c r="T148" i="3" s="1"/>
  <c r="S141" i="3"/>
  <c r="S140" i="3"/>
  <c r="T140" i="3" s="1"/>
  <c r="S133" i="3"/>
  <c r="S132" i="3"/>
  <c r="T132" i="3" s="1"/>
  <c r="S128" i="3"/>
  <c r="T128" i="3" s="1"/>
  <c r="S125" i="3"/>
  <c r="S124" i="3"/>
  <c r="T124" i="3" s="1"/>
  <c r="S120" i="3"/>
  <c r="T120" i="3" s="1"/>
  <c r="S117" i="3"/>
  <c r="S116" i="3"/>
  <c r="T116" i="3" s="1"/>
  <c r="S112" i="3"/>
  <c r="T112" i="3" s="1"/>
  <c r="S109" i="3"/>
  <c r="S108" i="3"/>
  <c r="S104" i="3"/>
  <c r="T104" i="3" s="1"/>
  <c r="S101" i="3"/>
  <c r="S100" i="3"/>
  <c r="T100" i="3" s="1"/>
  <c r="S96" i="3"/>
  <c r="T96" i="3" s="1"/>
  <c r="J30" i="3"/>
  <c r="J26" i="3"/>
  <c r="J22" i="3"/>
  <c r="J17" i="3"/>
  <c r="J46" i="3" s="1"/>
  <c r="J51" i="3" s="1"/>
  <c r="I176" i="3"/>
  <c r="I171" i="3"/>
  <c r="I162" i="3"/>
  <c r="I159" i="3"/>
  <c r="I157" i="3"/>
  <c r="I152" i="3"/>
  <c r="I131" i="3"/>
  <c r="I108" i="3"/>
  <c r="I98" i="3"/>
  <c r="I173" i="3" s="1"/>
  <c r="I177" i="3" s="1"/>
  <c r="I93" i="3"/>
  <c r="I85" i="3"/>
  <c r="I74" i="3"/>
  <c r="I68" i="3"/>
  <c r="I66" i="3"/>
  <c r="I64" i="3"/>
  <c r="I62" i="3"/>
  <c r="I69" i="3" s="1"/>
  <c r="I56" i="3"/>
  <c r="I50" i="3"/>
  <c r="I45" i="3"/>
  <c r="I39" i="3"/>
  <c r="I36" i="3"/>
  <c r="I30" i="3"/>
  <c r="I26" i="3"/>
  <c r="I22" i="3"/>
  <c r="I17" i="3"/>
  <c r="I46" i="3" s="1"/>
  <c r="I51" i="3" s="1"/>
  <c r="I75" i="3" s="1"/>
  <c r="I178" i="3" s="1"/>
  <c r="H176" i="3"/>
  <c r="H171" i="3"/>
  <c r="H162" i="3"/>
  <c r="H159" i="3"/>
  <c r="H157" i="3"/>
  <c r="H152" i="3"/>
  <c r="H131" i="3"/>
  <c r="H108" i="3"/>
  <c r="H98" i="3"/>
  <c r="K98" i="3" s="1"/>
  <c r="H93" i="3"/>
  <c r="H85" i="3"/>
  <c r="H74" i="3"/>
  <c r="H68" i="3"/>
  <c r="H66" i="3"/>
  <c r="H64" i="3"/>
  <c r="K64" i="3" s="1"/>
  <c r="H62" i="3"/>
  <c r="H69" i="3" s="1"/>
  <c r="H56" i="3"/>
  <c r="H50" i="3"/>
  <c r="H45" i="3"/>
  <c r="K45" i="3" s="1"/>
  <c r="H39" i="3"/>
  <c r="H36" i="3"/>
  <c r="K36" i="3" s="1"/>
  <c r="S82" i="3"/>
  <c r="T82" i="3" s="1"/>
  <c r="S73" i="3"/>
  <c r="S65" i="3"/>
  <c r="T65" i="3" s="1"/>
  <c r="S63" i="3"/>
  <c r="T63" i="3" s="1"/>
  <c r="S59" i="3"/>
  <c r="S58" i="3"/>
  <c r="T58" i="3" s="1"/>
  <c r="S57" i="3"/>
  <c r="S55" i="3"/>
  <c r="S54" i="3"/>
  <c r="T54" i="3" s="1"/>
  <c r="S49" i="3"/>
  <c r="T49" i="3" s="1"/>
  <c r="S48" i="3"/>
  <c r="T48" i="3" s="1"/>
  <c r="S47" i="3"/>
  <c r="T47" i="3" s="1"/>
  <c r="S42" i="3"/>
  <c r="T42" i="3" s="1"/>
  <c r="S41" i="3"/>
  <c r="T41" i="3" s="1"/>
  <c r="S40" i="3"/>
  <c r="S38" i="3"/>
  <c r="T38" i="3" s="1"/>
  <c r="S37" i="3"/>
  <c r="T37" i="3" s="1"/>
  <c r="S33" i="3"/>
  <c r="T33" i="3" s="1"/>
  <c r="S32" i="3"/>
  <c r="S31" i="3"/>
  <c r="S29" i="3"/>
  <c r="T29" i="3" s="1"/>
  <c r="S28" i="3"/>
  <c r="T28" i="3" s="1"/>
  <c r="S27" i="3"/>
  <c r="S25" i="3"/>
  <c r="T25" i="3" s="1"/>
  <c r="S24" i="3"/>
  <c r="S18" i="3"/>
  <c r="S16" i="3"/>
  <c r="T16" i="3" s="1"/>
  <c r="Q176" i="3"/>
  <c r="Q171" i="3"/>
  <c r="Q162" i="3"/>
  <c r="Q159" i="3"/>
  <c r="Q157" i="3"/>
  <c r="Q152" i="3"/>
  <c r="Q131" i="3"/>
  <c r="H30" i="3"/>
  <c r="H26" i="3"/>
  <c r="H22" i="3"/>
  <c r="H17" i="3"/>
  <c r="H46" i="3" s="1"/>
  <c r="H51" i="3" s="1"/>
  <c r="H75" i="3" s="1"/>
  <c r="G176" i="3"/>
  <c r="G171" i="3"/>
  <c r="G162" i="3"/>
  <c r="G159" i="3"/>
  <c r="G157" i="3"/>
  <c r="G152" i="3"/>
  <c r="G131" i="3"/>
  <c r="G108" i="3"/>
  <c r="G98" i="3"/>
  <c r="G93" i="3"/>
  <c r="G85" i="3"/>
  <c r="G173" i="3" s="1"/>
  <c r="G177" i="3" s="1"/>
  <c r="G74" i="3"/>
  <c r="G68" i="3"/>
  <c r="G66" i="3"/>
  <c r="G64" i="3"/>
  <c r="G62" i="3"/>
  <c r="G56" i="3"/>
  <c r="G69" i="3" s="1"/>
  <c r="G50" i="3"/>
  <c r="G45" i="3"/>
  <c r="G39" i="3"/>
  <c r="G36" i="3"/>
  <c r="G30" i="3"/>
  <c r="G26" i="3"/>
  <c r="G22" i="3"/>
  <c r="G17" i="3"/>
  <c r="G46" i="3" s="1"/>
  <c r="G51" i="3" s="1"/>
  <c r="G75" i="3" s="1"/>
  <c r="G178" i="3" s="1"/>
  <c r="F176" i="3"/>
  <c r="K176" i="3" s="1"/>
  <c r="S176" i="3" s="1"/>
  <c r="F171" i="3"/>
  <c r="F162" i="3"/>
  <c r="K162" i="3" s="1"/>
  <c r="F159" i="3"/>
  <c r="K159" i="3" s="1"/>
  <c r="S159" i="3" s="1"/>
  <c r="F157" i="3"/>
  <c r="F152" i="3"/>
  <c r="F131" i="3"/>
  <c r="F108" i="3"/>
  <c r="F98" i="3"/>
  <c r="F93" i="3"/>
  <c r="F85" i="3"/>
  <c r="K85" i="3" s="1"/>
  <c r="S85" i="3" s="1"/>
  <c r="T85" i="3" s="1"/>
  <c r="F74" i="3"/>
  <c r="F68" i="3"/>
  <c r="F66" i="3"/>
  <c r="K66" i="3" s="1"/>
  <c r="F64" i="3"/>
  <c r="F62" i="3"/>
  <c r="K62" i="3" s="1"/>
  <c r="S62" i="3" s="1"/>
  <c r="F56" i="3"/>
  <c r="F69" i="3" s="1"/>
  <c r="K69" i="3" s="1"/>
  <c r="F50" i="3"/>
  <c r="K50" i="3" s="1"/>
  <c r="F45" i="3"/>
  <c r="F39" i="3"/>
  <c r="K39" i="3" s="1"/>
  <c r="S39" i="3" s="1"/>
  <c r="F36" i="3"/>
  <c r="F30" i="3"/>
  <c r="K30" i="3" s="1"/>
  <c r="Q108" i="3"/>
  <c r="Q98" i="3"/>
  <c r="Q173" i="3" s="1"/>
  <c r="Q177" i="3" s="1"/>
  <c r="Q93" i="3"/>
  <c r="Q85" i="3"/>
  <c r="Q74" i="3"/>
  <c r="Q68" i="3"/>
  <c r="Q66" i="3"/>
  <c r="Q64" i="3"/>
  <c r="Q62" i="3"/>
  <c r="Q69" i="3" s="1"/>
  <c r="Q56" i="3"/>
  <c r="Q50" i="3"/>
  <c r="Q45" i="3"/>
  <c r="Q39" i="3"/>
  <c r="Q36" i="3"/>
  <c r="Q30" i="3"/>
  <c r="Q26" i="3"/>
  <c r="Q22" i="3"/>
  <c r="Q17" i="3"/>
  <c r="Q46" i="3" s="1"/>
  <c r="Q51" i="3" s="1"/>
  <c r="Q75" i="3" s="1"/>
  <c r="Q178" i="3" s="1"/>
  <c r="P68" i="3"/>
  <c r="P69" i="3" s="1"/>
  <c r="O176" i="3"/>
  <c r="O171" i="3"/>
  <c r="O162" i="3"/>
  <c r="O159" i="3"/>
  <c r="O157" i="3"/>
  <c r="O152" i="3"/>
  <c r="S152" i="3" s="1"/>
  <c r="T152" i="3" s="1"/>
  <c r="O131" i="3"/>
  <c r="O108" i="3"/>
  <c r="O98" i="3"/>
  <c r="O93" i="3"/>
  <c r="O85" i="3"/>
  <c r="O173" i="3" s="1"/>
  <c r="O177" i="3" s="1"/>
  <c r="O74" i="3"/>
  <c r="O68" i="3"/>
  <c r="O69" i="3" s="1"/>
  <c r="O66" i="3"/>
  <c r="O64" i="3"/>
  <c r="O62" i="3"/>
  <c r="O56" i="3"/>
  <c r="O50" i="3"/>
  <c r="O45" i="3"/>
  <c r="S45" i="3" s="1"/>
  <c r="T45" i="3" s="1"/>
  <c r="O39" i="3"/>
  <c r="O36" i="3"/>
  <c r="O30" i="3"/>
  <c r="O26" i="3"/>
  <c r="O22" i="3"/>
  <c r="O17" i="3"/>
  <c r="F26" i="3"/>
  <c r="K26" i="3" s="1"/>
  <c r="F22" i="3"/>
  <c r="K22" i="3" s="1"/>
  <c r="S22" i="3" s="1"/>
  <c r="F17" i="3"/>
  <c r="K17" i="3" s="1"/>
  <c r="E176" i="3"/>
  <c r="E171" i="3"/>
  <c r="E162" i="3"/>
  <c r="E159" i="3"/>
  <c r="E157" i="3"/>
  <c r="E152" i="3"/>
  <c r="E131" i="3"/>
  <c r="T131" i="3" s="1"/>
  <c r="E108" i="3"/>
  <c r="T108" i="3" s="1"/>
  <c r="E98" i="3"/>
  <c r="E93" i="3"/>
  <c r="E85" i="3"/>
  <c r="E173" i="3" s="1"/>
  <c r="E177" i="3" s="1"/>
  <c r="E74" i="3"/>
  <c r="T74" i="3" s="1"/>
  <c r="E68" i="3"/>
  <c r="E66" i="3"/>
  <c r="E64" i="3"/>
  <c r="E62" i="3"/>
  <c r="E56" i="3"/>
  <c r="E69" i="3" s="1"/>
  <c r="E50" i="3"/>
  <c r="E45" i="3"/>
  <c r="E39" i="3"/>
  <c r="T39" i="3" s="1"/>
  <c r="E36" i="3"/>
  <c r="E30" i="3"/>
  <c r="E26" i="3"/>
  <c r="E22" i="3"/>
  <c r="E17" i="3"/>
  <c r="E46" i="3" s="1"/>
  <c r="E51" i="3" s="1"/>
  <c r="E75" i="3" s="1"/>
  <c r="N68" i="3"/>
  <c r="M176" i="3"/>
  <c r="M171" i="3"/>
  <c r="M162" i="3"/>
  <c r="S162" i="3" s="1"/>
  <c r="T162" i="3" s="1"/>
  <c r="M159" i="3"/>
  <c r="M157" i="3"/>
  <c r="M152" i="3"/>
  <c r="M131" i="3"/>
  <c r="S131" i="3" s="1"/>
  <c r="M108" i="3"/>
  <c r="M98" i="3"/>
  <c r="S98" i="3" s="1"/>
  <c r="M93" i="3"/>
  <c r="M85" i="3"/>
  <c r="M74" i="3"/>
  <c r="M68" i="3"/>
  <c r="M66" i="3"/>
  <c r="M64" i="3"/>
  <c r="M62" i="3"/>
  <c r="M56" i="3"/>
  <c r="M50" i="3"/>
  <c r="S50" i="3" s="1"/>
  <c r="M45" i="3"/>
  <c r="M39" i="3"/>
  <c r="M36" i="3"/>
  <c r="M30" i="3"/>
  <c r="M26" i="3"/>
  <c r="S26" i="3" s="1"/>
  <c r="M22" i="3"/>
  <c r="M17" i="3"/>
  <c r="S17" i="3" s="1"/>
  <c r="L74" i="3"/>
  <c r="L69" i="3"/>
  <c r="L46" i="3"/>
  <c r="L51" i="3" s="1"/>
  <c r="L75" i="3" s="1"/>
  <c r="K175" i="3"/>
  <c r="S175" i="3" s="1"/>
  <c r="K174" i="3"/>
  <c r="S174" i="3" s="1"/>
  <c r="K171" i="3"/>
  <c r="K170" i="3"/>
  <c r="S170" i="3" s="1"/>
  <c r="T170" i="3" s="1"/>
  <c r="K169" i="3"/>
  <c r="S169" i="3" s="1"/>
  <c r="T169" i="3" s="1"/>
  <c r="K168" i="3"/>
  <c r="K167" i="3"/>
  <c r="K166" i="3"/>
  <c r="K165" i="3"/>
  <c r="S165" i="3" s="1"/>
  <c r="T165" i="3" s="1"/>
  <c r="K164" i="3"/>
  <c r="S164" i="3" s="1"/>
  <c r="T164" i="3" s="1"/>
  <c r="T168" i="3"/>
  <c r="T160" i="3"/>
  <c r="T158" i="3"/>
  <c r="T149" i="3"/>
  <c r="K163" i="3"/>
  <c r="S163" i="3" s="1"/>
  <c r="T163" i="3" s="1"/>
  <c r="K161" i="3"/>
  <c r="S161" i="3" s="1"/>
  <c r="T161" i="3" s="1"/>
  <c r="K160" i="3"/>
  <c r="K158" i="3"/>
  <c r="K157" i="3"/>
  <c r="S157" i="3" s="1"/>
  <c r="T157" i="3" s="1"/>
  <c r="K156" i="3"/>
  <c r="K155" i="3"/>
  <c r="S155" i="3" s="1"/>
  <c r="T155" i="3" s="1"/>
  <c r="K154" i="3"/>
  <c r="S154" i="3" s="1"/>
  <c r="T154" i="3" s="1"/>
  <c r="K153" i="3"/>
  <c r="S153" i="3" s="1"/>
  <c r="T153" i="3" s="1"/>
  <c r="K152" i="3"/>
  <c r="K151" i="3"/>
  <c r="S151" i="3" s="1"/>
  <c r="T151" i="3" s="1"/>
  <c r="K150" i="3"/>
  <c r="S150" i="3" s="1"/>
  <c r="T150" i="3" s="1"/>
  <c r="K149" i="3"/>
  <c r="K148" i="3"/>
  <c r="K147" i="3"/>
  <c r="S147" i="3" s="1"/>
  <c r="T147" i="3" s="1"/>
  <c r="K146" i="3"/>
  <c r="S146" i="3" s="1"/>
  <c r="T146" i="3" s="1"/>
  <c r="K145" i="3"/>
  <c r="S145" i="3" s="1"/>
  <c r="T145" i="3" s="1"/>
  <c r="K144" i="3"/>
  <c r="S144" i="3" s="1"/>
  <c r="T144" i="3" s="1"/>
  <c r="K143" i="3"/>
  <c r="S143" i="3" s="1"/>
  <c r="T143" i="3" s="1"/>
  <c r="K142" i="3"/>
  <c r="S142" i="3" s="1"/>
  <c r="T142" i="3" s="1"/>
  <c r="K141" i="3"/>
  <c r="K140" i="3"/>
  <c r="K139" i="3"/>
  <c r="S139" i="3" s="1"/>
  <c r="T139" i="3" s="1"/>
  <c r="K138" i="3"/>
  <c r="S138" i="3" s="1"/>
  <c r="T138" i="3" s="1"/>
  <c r="K137" i="3"/>
  <c r="S137" i="3" s="1"/>
  <c r="T137" i="3" s="1"/>
  <c r="K136" i="3"/>
  <c r="S136" i="3" s="1"/>
  <c r="T136" i="3" s="1"/>
  <c r="K135" i="3"/>
  <c r="S135" i="3" s="1"/>
  <c r="T135" i="3" s="1"/>
  <c r="K134" i="3"/>
  <c r="S134" i="3" s="1"/>
  <c r="T134" i="3" s="1"/>
  <c r="K133" i="3"/>
  <c r="K132" i="3"/>
  <c r="K131" i="3"/>
  <c r="K130" i="3"/>
  <c r="S130" i="3" s="1"/>
  <c r="T130" i="3" s="1"/>
  <c r="K129" i="3"/>
  <c r="S129" i="3" s="1"/>
  <c r="T129" i="3" s="1"/>
  <c r="K128" i="3"/>
  <c r="K127" i="3"/>
  <c r="S127" i="3" s="1"/>
  <c r="T127" i="3" s="1"/>
  <c r="K126" i="3"/>
  <c r="S126" i="3" s="1"/>
  <c r="T126" i="3" s="1"/>
  <c r="K125" i="3"/>
  <c r="K124" i="3"/>
  <c r="K123" i="3"/>
  <c r="S123" i="3" s="1"/>
  <c r="T123" i="3" s="1"/>
  <c r="K122" i="3"/>
  <c r="S122" i="3" s="1"/>
  <c r="T122" i="3" s="1"/>
  <c r="K121" i="3"/>
  <c r="S121" i="3" s="1"/>
  <c r="T121" i="3" s="1"/>
  <c r="K120" i="3"/>
  <c r="K119" i="3"/>
  <c r="S119" i="3" s="1"/>
  <c r="T119" i="3" s="1"/>
  <c r="K118" i="3"/>
  <c r="S118" i="3" s="1"/>
  <c r="T118" i="3" s="1"/>
  <c r="K117" i="3"/>
  <c r="K116" i="3"/>
  <c r="K115" i="3"/>
  <c r="S115" i="3" s="1"/>
  <c r="T115" i="3" s="1"/>
  <c r="K114" i="3"/>
  <c r="S114" i="3" s="1"/>
  <c r="T114" i="3" s="1"/>
  <c r="K113" i="3"/>
  <c r="S113" i="3" s="1"/>
  <c r="T113" i="3" s="1"/>
  <c r="K112" i="3"/>
  <c r="K111" i="3"/>
  <c r="S111" i="3" s="1"/>
  <c r="T111" i="3" s="1"/>
  <c r="K110" i="3"/>
  <c r="S110" i="3" s="1"/>
  <c r="T110" i="3" s="1"/>
  <c r="K109" i="3"/>
  <c r="K108" i="3"/>
  <c r="K107" i="3"/>
  <c r="S107" i="3" s="1"/>
  <c r="T107" i="3" s="1"/>
  <c r="K106" i="3"/>
  <c r="S106" i="3" s="1"/>
  <c r="T106" i="3" s="1"/>
  <c r="K105" i="3"/>
  <c r="S105" i="3" s="1"/>
  <c r="T105" i="3" s="1"/>
  <c r="K104" i="3"/>
  <c r="K103" i="3"/>
  <c r="S103" i="3" s="1"/>
  <c r="T103" i="3" s="1"/>
  <c r="K102" i="3"/>
  <c r="S102" i="3" s="1"/>
  <c r="T102" i="3" s="1"/>
  <c r="K101" i="3"/>
  <c r="K100" i="3"/>
  <c r="K99" i="3"/>
  <c r="S99" i="3" s="1"/>
  <c r="T99" i="3" s="1"/>
  <c r="K97" i="3"/>
  <c r="S97" i="3" s="1"/>
  <c r="T97" i="3" s="1"/>
  <c r="K96" i="3"/>
  <c r="K95" i="3"/>
  <c r="S95" i="3" s="1"/>
  <c r="T95" i="3" s="1"/>
  <c r="K94" i="3"/>
  <c r="S94" i="3" s="1"/>
  <c r="T94" i="3" s="1"/>
  <c r="K93" i="3"/>
  <c r="K92" i="3"/>
  <c r="S92" i="3" s="1"/>
  <c r="T92" i="3" s="1"/>
  <c r="K91" i="3"/>
  <c r="S91" i="3" s="1"/>
  <c r="T91" i="3" s="1"/>
  <c r="K90" i="3"/>
  <c r="S90" i="3" s="1"/>
  <c r="T90" i="3" s="1"/>
  <c r="K89" i="3"/>
  <c r="S89" i="3" s="1"/>
  <c r="T89" i="3" s="1"/>
  <c r="K88" i="3"/>
  <c r="S88" i="3" s="1"/>
  <c r="T88" i="3" s="1"/>
  <c r="K87" i="3"/>
  <c r="S87" i="3" s="1"/>
  <c r="T87" i="3" s="1"/>
  <c r="K86" i="3"/>
  <c r="S86" i="3" s="1"/>
  <c r="T86" i="3" s="1"/>
  <c r="K84" i="3"/>
  <c r="S84" i="3" s="1"/>
  <c r="T84" i="3" s="1"/>
  <c r="K83" i="3"/>
  <c r="S83" i="3" s="1"/>
  <c r="T83" i="3" s="1"/>
  <c r="K82" i="3"/>
  <c r="K81" i="3"/>
  <c r="S81" i="3" s="1"/>
  <c r="T81" i="3" s="1"/>
  <c r="K80" i="3"/>
  <c r="S80" i="3" s="1"/>
  <c r="T80" i="3" s="1"/>
  <c r="K79" i="3"/>
  <c r="S79" i="3" s="1"/>
  <c r="T79" i="3" s="1"/>
  <c r="K78" i="3"/>
  <c r="S78" i="3" s="1"/>
  <c r="T78" i="3" s="1"/>
  <c r="K77" i="3"/>
  <c r="S77" i="3" s="1"/>
  <c r="T77" i="3" s="1"/>
  <c r="K74" i="3"/>
  <c r="S74" i="3" s="1"/>
  <c r="K73" i="3"/>
  <c r="K72" i="3"/>
  <c r="S72" i="3" s="1"/>
  <c r="K71" i="3"/>
  <c r="S71" i="3" s="1"/>
  <c r="K70" i="3"/>
  <c r="S70" i="3" s="1"/>
  <c r="K68" i="3"/>
  <c r="K67" i="3"/>
  <c r="S67" i="3" s="1"/>
  <c r="T67" i="3" s="1"/>
  <c r="M173" i="3" l="1"/>
  <c r="M177" i="3" s="1"/>
  <c r="M69" i="3"/>
  <c r="S69" i="3" s="1"/>
  <c r="T69" i="3" s="1"/>
  <c r="S64" i="3"/>
  <c r="T64" i="3" s="1"/>
  <c r="T50" i="3"/>
  <c r="E178" i="3"/>
  <c r="T98" i="3"/>
  <c r="S30" i="3"/>
  <c r="S66" i="3"/>
  <c r="T66" i="3" s="1"/>
  <c r="T62" i="3"/>
  <c r="S36" i="3"/>
  <c r="J75" i="3"/>
  <c r="J178" i="3" s="1"/>
  <c r="H173" i="3"/>
  <c r="H177" i="3" s="1"/>
  <c r="H178" i="3" s="1"/>
  <c r="O46" i="3"/>
  <c r="O51" i="3" s="1"/>
  <c r="O75" i="3" s="1"/>
  <c r="O178" i="3" s="1"/>
  <c r="S68" i="3"/>
  <c r="T68" i="3" s="1"/>
  <c r="S93" i="3"/>
  <c r="T93" i="3" s="1"/>
  <c r="F173" i="3"/>
  <c r="K56" i="3"/>
  <c r="S56" i="3" s="1"/>
  <c r="T56" i="3" s="1"/>
  <c r="M46" i="3"/>
  <c r="F46" i="3"/>
  <c r="S171" i="3"/>
  <c r="T171" i="3" s="1"/>
  <c r="T159" i="3"/>
  <c r="K46" i="3" l="1"/>
  <c r="S46" i="3" s="1"/>
  <c r="F51" i="3"/>
  <c r="M51" i="3"/>
  <c r="F177" i="3"/>
  <c r="K177" i="3" s="1"/>
  <c r="S177" i="3" s="1"/>
  <c r="K173" i="3"/>
  <c r="S173" i="3" s="1"/>
  <c r="T173" i="3" s="1"/>
  <c r="T12" i="3" s="1"/>
  <c r="M75" i="3" l="1"/>
  <c r="S51" i="3"/>
  <c r="F75" i="3"/>
  <c r="K51" i="3"/>
  <c r="F178" i="3" l="1"/>
  <c r="K178" i="3" s="1"/>
  <c r="K75" i="3"/>
  <c r="S75" i="3" s="1"/>
  <c r="M178" i="3"/>
  <c r="S178" i="3" s="1"/>
</calcChain>
</file>

<file path=xl/sharedStrings.xml><?xml version="1.0" encoding="utf-8"?>
<sst xmlns="http://schemas.openxmlformats.org/spreadsheetml/2006/main" count="875" uniqueCount="536">
  <si>
    <t>MODELLO CP FASE 1 - Attribuzione Costi e Ricavi Diretti ai Centri di Costo/Ricavo Aziendali</t>
  </si>
  <si>
    <t>Presidio</t>
  </si>
  <si>
    <t>OSPEDALE UNICO PLURISEDE</t>
  </si>
  <si>
    <t/>
  </si>
  <si>
    <t>FASE 1: Attribuzione Costi e Ricavi Diretti ai Centri di Costo/Ricavo Aziendali</t>
  </si>
  <si>
    <t>SOTTOSEZIONE</t>
  </si>
  <si>
    <t>Centri di Presidio:</t>
  </si>
  <si>
    <t>VOCE CP</t>
  </si>
  <si>
    <t>VOCE CE</t>
  </si>
  <si>
    <t>DESCRIZIONE VOCE CP</t>
  </si>
  <si>
    <t>CE</t>
  </si>
  <si>
    <t>Finali e Intermedi</t>
  </si>
  <si>
    <t>di Supporto</t>
  </si>
  <si>
    <t>di Servizi</t>
  </si>
  <si>
    <t>Generali</t>
  </si>
  <si>
    <t>Totale Costi</t>
  </si>
  <si>
    <t>Centri</t>
  </si>
  <si>
    <t>Centri di Servizi</t>
  </si>
  <si>
    <t>Costi</t>
  </si>
  <si>
    <t>Totale Azienda</t>
  </si>
  <si>
    <t>Strutture HSP</t>
  </si>
  <si>
    <t>Strutture STS</t>
  </si>
  <si>
    <t>Sanitario</t>
  </si>
  <si>
    <t>Alberghieri</t>
  </si>
  <si>
    <t>e Ricavi</t>
  </si>
  <si>
    <t>di</t>
  </si>
  <si>
    <t>Amministrativi</t>
  </si>
  <si>
    <t>(in quadratura CE)</t>
  </si>
  <si>
    <t>Differenza (CE-L)</t>
  </si>
  <si>
    <t>Diretti di Presidio</t>
  </si>
  <si>
    <t>Territorio</t>
  </si>
  <si>
    <t>e Centrali Aziendali</t>
  </si>
  <si>
    <t>non ripartiti</t>
  </si>
  <si>
    <t>solo per i valori da CE</t>
  </si>
  <si>
    <t>A</t>
  </si>
  <si>
    <t>B</t>
  </si>
  <si>
    <t>C</t>
  </si>
  <si>
    <t>D</t>
  </si>
  <si>
    <t>E</t>
  </si>
  <si>
    <t>F = A +B+ C+ D+ E</t>
  </si>
  <si>
    <t>G</t>
  </si>
  <si>
    <t>H</t>
  </si>
  <si>
    <t>I</t>
  </si>
  <si>
    <t>L=F+G+H+I</t>
  </si>
  <si>
    <t>PARTE I RICAVI</t>
  </si>
  <si>
    <t>SEZIONE I - FINANZIAMENTO DA REGIONE</t>
  </si>
  <si>
    <t>R01</t>
  </si>
  <si>
    <t>R01010</t>
  </si>
  <si>
    <t>Ricavo Figurativo_R01010</t>
  </si>
  <si>
    <t>Ricavi Prestazioni Ricovero Residenti ASL</t>
  </si>
  <si>
    <t>0</t>
  </si>
  <si>
    <t>R01020</t>
  </si>
  <si>
    <t>AA0350+AA0460</t>
  </si>
  <si>
    <t>Ricavi Prestazioni Ricovero Non Residenti</t>
  </si>
  <si>
    <t>R01TOT</t>
  </si>
  <si>
    <t>Totale PRESTAZIONI RICOVERO</t>
  </si>
  <si>
    <t>R02</t>
  </si>
  <si>
    <t>R02010</t>
  </si>
  <si>
    <t>Ricavo Figurativo_R02010</t>
  </si>
  <si>
    <t>Ricavi Prestazioni Ambulatoriale Residenti ASL</t>
  </si>
  <si>
    <t>R02020</t>
  </si>
  <si>
    <t>AA0360+AA0470+AA0950+AA0960</t>
  </si>
  <si>
    <t>Ricavi Prestazioni Ambulatoriale Non Residenti</t>
  </si>
  <si>
    <t>R02030</t>
  </si>
  <si>
    <t>Ricavo Figurativo_R02030</t>
  </si>
  <si>
    <t>Ricavi Cessione Emocomponenti Residenti ASL</t>
  </si>
  <si>
    <t>R02040</t>
  </si>
  <si>
    <t>AA0550+AA0424</t>
  </si>
  <si>
    <t>Ricavi Cessione Emocomponenti Non Residenti</t>
  </si>
  <si>
    <t>R02TOT</t>
  </si>
  <si>
    <t>Totale PRESTAZIONI AMBULATORIALE</t>
  </si>
  <si>
    <t>R03</t>
  </si>
  <si>
    <t>R03010</t>
  </si>
  <si>
    <t>Ricavo Figurativo_R03010</t>
  </si>
  <si>
    <t>Ricavi Prestazioni PS Residenti ASL</t>
  </si>
  <si>
    <t>R03020</t>
  </si>
  <si>
    <t>AA0361+ AA0471</t>
  </si>
  <si>
    <t>Ricavi PS Non Residenti</t>
  </si>
  <si>
    <t>R03030</t>
  </si>
  <si>
    <t>AA0631</t>
  </si>
  <si>
    <t xml:space="preserve">mobilità attiva extraregione da privati - prestazioni PS SSN non seguite da ricovero </t>
  </si>
  <si>
    <t>R03TOT</t>
  </si>
  <si>
    <t>Totale PRONTO SOCCORSO (Prestazioni non seguite da ricovero)</t>
  </si>
  <si>
    <t>R04</t>
  </si>
  <si>
    <t>R04010</t>
  </si>
  <si>
    <t>Ricavo Figurativo_R04010</t>
  </si>
  <si>
    <t>Ricavi Prestazioni File F Residenti ASL</t>
  </si>
  <si>
    <t>R04020</t>
  </si>
  <si>
    <t>AA0380+AA0490</t>
  </si>
  <si>
    <t>Ricavi Prestazioni File F Non Residenti</t>
  </si>
  <si>
    <t>R04030</t>
  </si>
  <si>
    <t>AA0640</t>
  </si>
  <si>
    <t>mobilità attiva extraregionale da privati - prest.di file F</t>
  </si>
  <si>
    <t>R04TOT</t>
  </si>
  <si>
    <t>Totale DISTRIBUZIONE DIRETTA FARMACI</t>
  </si>
  <si>
    <t>R05</t>
  </si>
  <si>
    <t>R05010</t>
  </si>
  <si>
    <t>Ricavo Figurativo_R05010</t>
  </si>
  <si>
    <t xml:space="preserve">Ricavi Prest.Trasporto Sanitario Residenti ASL </t>
  </si>
  <si>
    <t>R05020</t>
  </si>
  <si>
    <t>Ricavo Figurativo_R05020</t>
  </si>
  <si>
    <t>Ricavi Altre Prestazioni Sanitarie Residenti ASL</t>
  </si>
  <si>
    <t>R05030</t>
  </si>
  <si>
    <t>AA0420+AA0530</t>
  </si>
  <si>
    <t>Ricavi Prest.Trasporto Sanitario Non Residenti</t>
  </si>
  <si>
    <t>R05040</t>
  </si>
  <si>
    <t>AA0421+AA0422+AA0423+AA0425+AA0430+AA0541+AA0542+AA0570+AA0561+AA0970</t>
  </si>
  <si>
    <t>Ricavi Altre Prestazioni Sanitarie Non Residenti</t>
  </si>
  <si>
    <t>R05050</t>
  </si>
  <si>
    <t>AA0370+AA0390+AA0400+AA0410+AA0480+AA0500+AA0510+AA0520+AA0620+AA0630+AA0650</t>
  </si>
  <si>
    <t>Ricavi Prestazioni Sanitarie Non di Competenza dei Presidi Ospedalieri</t>
  </si>
  <si>
    <t>R05TOT</t>
  </si>
  <si>
    <t>Totale ALTRE PRESTAZIONI SANITARIE E SOCIOSANITARIE</t>
  </si>
  <si>
    <t>R06</t>
  </si>
  <si>
    <t>R06010</t>
  </si>
  <si>
    <t>AA0034</t>
  </si>
  <si>
    <t>Funzioni - Pronto Soccorso</t>
  </si>
  <si>
    <t>R06020</t>
  </si>
  <si>
    <t>AA0035</t>
  </si>
  <si>
    <t>Funzioni - Altro</t>
  </si>
  <si>
    <t>AA0033</t>
  </si>
  <si>
    <t>R06TOT</t>
  </si>
  <si>
    <t>Totale FINANZIAMENTO FUNZIONI</t>
  </si>
  <si>
    <t>R07</t>
  </si>
  <si>
    <t>R07010</t>
  </si>
  <si>
    <t>AA0040+AA0280-BA2780</t>
  </si>
  <si>
    <t xml:space="preserve">FSR vincolato di competenza dell'esercizio </t>
  </si>
  <si>
    <t>R07020</t>
  </si>
  <si>
    <t>AA0070+AA0290-BA2790</t>
  </si>
  <si>
    <t>Contributi da Regione Extra Fondo Vincolato</t>
  </si>
  <si>
    <t>R07030</t>
  </si>
  <si>
    <t>AA0090</t>
  </si>
  <si>
    <t>Contributi da Regione Extra Fondo LEA Aggiuntivi</t>
  </si>
  <si>
    <t>R07040</t>
  </si>
  <si>
    <t>AA0190+AA0200+AA0300-BA2800</t>
  </si>
  <si>
    <t>Contributi Ministero Salute per Ricerca</t>
  </si>
  <si>
    <t>R07050</t>
  </si>
  <si>
    <t>AA0210</t>
  </si>
  <si>
    <t>Contributi da Regione Extra Fondo per Ricerca</t>
  </si>
  <si>
    <t>R07TOT</t>
  </si>
  <si>
    <t>Totale FONDI VINCOLATI</t>
  </si>
  <si>
    <t>R08</t>
  </si>
  <si>
    <t>R08TOT</t>
  </si>
  <si>
    <t>TOTALE REMUNERAZIONE TARIFFARIA ED EXTRA-TARIFFARIA (R1+R2+R3+R4+R5+R6+R7)</t>
  </si>
  <si>
    <t>R09</t>
  </si>
  <si>
    <t>R09010</t>
  </si>
  <si>
    <t>AA0031+AA0032+AA0036+AA0271-BA2771</t>
  </si>
  <si>
    <t>Contributo Regione Quota FSR Indistinto (solo Quota Capitaria e Altro) + l'indistinto finalizzato al netto dell'accantonamento</t>
  </si>
  <si>
    <t>R09020</t>
  </si>
  <si>
    <t>AA0080+AA0100</t>
  </si>
  <si>
    <t>Contributo Regione Extra Fondo</t>
  </si>
  <si>
    <t>R09030</t>
  </si>
  <si>
    <t>AA0240</t>
  </si>
  <si>
    <t>Rettifica Contributi C/Esercizio per Destinazione ad Investimenti</t>
  </si>
  <si>
    <t xml:space="preserve">R09TOT </t>
  </si>
  <si>
    <t>Totale FINANZIAMENTO INDISTINTO</t>
  </si>
  <si>
    <t>R10</t>
  </si>
  <si>
    <t>R10TOT</t>
  </si>
  <si>
    <t>TOTALE FINANZIAMENTO DA REGIONE: sottosezioni R8+R9</t>
  </si>
  <si>
    <t>SEZIONE II - ENTRATE DIRETTE E PROVENTI FINANZIARI E STRAORDINARI</t>
  </si>
  <si>
    <t>R11</t>
  </si>
  <si>
    <t>R11010</t>
  </si>
  <si>
    <t>AA0110</t>
  </si>
  <si>
    <t>Contributi da Aziende Sanitarie della Regione</t>
  </si>
  <si>
    <t>R11020</t>
  </si>
  <si>
    <t>AA0140</t>
  </si>
  <si>
    <t xml:space="preserve">Contributi da Ministero della Salute e da Altri Soggetti Pubblici (Extra Fondo) </t>
  </si>
  <si>
    <t>R11030</t>
  </si>
  <si>
    <t>AA0220+AA0230+AA0310-BA2810-BA2811</t>
  </si>
  <si>
    <t>Contributi da Privati per Ricerca e in C/Esercizio</t>
  </si>
  <si>
    <t>R11TOT</t>
  </si>
  <si>
    <t>Totale CONTRIBUTI da SOGGETTI DIVERSI da REGIONE</t>
  </si>
  <si>
    <t>R12</t>
  </si>
  <si>
    <t>R12010</t>
  </si>
  <si>
    <t>AA0440</t>
  </si>
  <si>
    <t>ricavi prestioni sanitarie e sociosanitarie ad altri soggetti pubblici</t>
  </si>
  <si>
    <t>R12020</t>
  </si>
  <si>
    <t>AA0600+AA0601</t>
  </si>
  <si>
    <t>mobilità attiva internazionale</t>
  </si>
  <si>
    <t>R12030</t>
  </si>
  <si>
    <t>AA0660</t>
  </si>
  <si>
    <t>ricavi per prestazioni sanitarie e sociosanitarie da privato</t>
  </si>
  <si>
    <t>R12040</t>
  </si>
  <si>
    <t>AA0680+AA0690+AA0700+AA0710+AA0720+AA0730+AA0740</t>
  </si>
  <si>
    <t>ricavi intramoenia</t>
  </si>
  <si>
    <t>R12050</t>
  </si>
  <si>
    <t>AA0602</t>
  </si>
  <si>
    <t>Altre prestazioni sanitarie e sociosanitarie a rilevanza sanitaria ad Aziende sanitarie e casse mutua estera - (fatturate direttamente)</t>
  </si>
  <si>
    <t>R12TOT</t>
  </si>
  <si>
    <t>Totale RICAVI per PRESTAZIONI SANITARIE EXTRA SSN</t>
  </si>
  <si>
    <t>R13</t>
  </si>
  <si>
    <t>R13010</t>
  </si>
  <si>
    <t>AA0750+AA0980+AA1050+AA1060</t>
  </si>
  <si>
    <t>altri ricavi e proventi</t>
  </si>
  <si>
    <t xml:space="preserve">R13TOT </t>
  </si>
  <si>
    <t>Totale ALTRI RICAVI E PROVENTI</t>
  </si>
  <si>
    <t>R14</t>
  </si>
  <si>
    <t>R14010</t>
  </si>
  <si>
    <t>CA0010+CA0050</t>
  </si>
  <si>
    <t>interessi attivi e altri proventi finanziari</t>
  </si>
  <si>
    <t>R14TOT</t>
  </si>
  <si>
    <t>Totale PROVENTI FINANZIARI</t>
  </si>
  <si>
    <t>R15</t>
  </si>
  <si>
    <t>R15010</t>
  </si>
  <si>
    <t>DA0010+EA0010</t>
  </si>
  <si>
    <t>rivalutazioni e proventi straordinari</t>
  </si>
  <si>
    <t>R15TOT</t>
  </si>
  <si>
    <t>Totale PROVENTI STRAORDINARI</t>
  </si>
  <si>
    <t>R16</t>
  </si>
  <si>
    <t>R16TOT</t>
  </si>
  <si>
    <t>TOTALE ENTRATE DIRETTE e PROVENTI FINANZIARI E STRAORDINARI (R11+R12+R13+R14+R15)</t>
  </si>
  <si>
    <t>R17</t>
  </si>
  <si>
    <t>R17010</t>
  </si>
  <si>
    <t>Ricavo Figurativo_R17010</t>
  </si>
  <si>
    <t xml:space="preserve"> Ricavi Figurativi da Vendita Prestazioni di Centri Finali e/o intermedi vs altra articolazione territoriale</t>
  </si>
  <si>
    <t>R17020</t>
  </si>
  <si>
    <t>Ricavo Figurativo_R17020</t>
  </si>
  <si>
    <t xml:space="preserve"> Ricavi Figurativi da attività Centri di supporto sanitario, ammnistrativo e/o alberghiero</t>
  </si>
  <si>
    <t>R17030</t>
  </si>
  <si>
    <t>Differenza mobilità attiva di competenza (CP) e mobilità attiva da CE</t>
  </si>
  <si>
    <t>R17040</t>
  </si>
  <si>
    <t>Storno ticket (valore negativo)</t>
  </si>
  <si>
    <t>R17TOT</t>
  </si>
  <si>
    <t>Ricavi Figurativi e quadrature CE</t>
  </si>
  <si>
    <t>R18</t>
  </si>
  <si>
    <t>R18TOT</t>
  </si>
  <si>
    <t>TOTALE RICAVI (R10+R16+R17)</t>
  </si>
  <si>
    <t>SEZIONE COSTI</t>
  </si>
  <si>
    <t>C01</t>
  </si>
  <si>
    <t>C01010</t>
  </si>
  <si>
    <t>BA0030+BA0301+BA2671</t>
  </si>
  <si>
    <t>prodotti farmaceutici ed emoderivati</t>
  </si>
  <si>
    <t>C01020</t>
  </si>
  <si>
    <t>BA0070+BA2672</t>
  </si>
  <si>
    <t>sangue ed emocomponenti</t>
  </si>
  <si>
    <t>C01030</t>
  </si>
  <si>
    <t>BA0210+BA0303+BA2673</t>
  </si>
  <si>
    <t>dispositivi medici</t>
  </si>
  <si>
    <t>C01040</t>
  </si>
  <si>
    <t>BA0250+BA0304+BA2674</t>
  </si>
  <si>
    <t>prodotti dietetici</t>
  </si>
  <si>
    <t>C01050</t>
  </si>
  <si>
    <t>BA0260+BA0305+BA2675</t>
  </si>
  <si>
    <t>materiali per la profilassi (vaccini)</t>
  </si>
  <si>
    <t>C01060</t>
  </si>
  <si>
    <t>BA0270+BA0306+BA2676</t>
  </si>
  <si>
    <t>prodotti chimici</t>
  </si>
  <si>
    <t>C01070</t>
  </si>
  <si>
    <t>BA0280+BA0307+BA2677</t>
  </si>
  <si>
    <t>materiali e prodotti per uso veterinario</t>
  </si>
  <si>
    <t>C01080</t>
  </si>
  <si>
    <t>BA0290+BA0308+BA2678</t>
  </si>
  <si>
    <t>altri beni e prodotti sanitari</t>
  </si>
  <si>
    <t>C01TOT</t>
  </si>
  <si>
    <t xml:space="preserve">Totale consumi sanitari_x000D_
</t>
  </si>
  <si>
    <t>C02</t>
  </si>
  <si>
    <t>C02010</t>
  </si>
  <si>
    <t>BA0320+BA2681</t>
  </si>
  <si>
    <t>prodotti alimentari</t>
  </si>
  <si>
    <t>C02020</t>
  </si>
  <si>
    <t>BA0330+BA2682</t>
  </si>
  <si>
    <t>materiali guardaroba, pulizia e convivenza</t>
  </si>
  <si>
    <t>C02030</t>
  </si>
  <si>
    <t>BA0340+BA2683</t>
  </si>
  <si>
    <t>combustibili, carburanti e lubrificanti</t>
  </si>
  <si>
    <t>C02040</t>
  </si>
  <si>
    <t>BA0350+BA2684</t>
  </si>
  <si>
    <t>supporti informatici e cancelleria</t>
  </si>
  <si>
    <t>C02050</t>
  </si>
  <si>
    <t>BA0360+BA2685</t>
  </si>
  <si>
    <t>materiali per la manutenzione</t>
  </si>
  <si>
    <t>C02060</t>
  </si>
  <si>
    <t>BA0370+BA2686</t>
  </si>
  <si>
    <t>altri beni e prodotti non sanitari</t>
  </si>
  <si>
    <t>C02070</t>
  </si>
  <si>
    <t>BA0380</t>
  </si>
  <si>
    <t>beni e prodotti non sanitari da Aziende Sanitarie della Regione</t>
  </si>
  <si>
    <t>C02TOT</t>
  </si>
  <si>
    <t>Totale consumi non sanitari</t>
  </si>
  <si>
    <t>C03</t>
  </si>
  <si>
    <t>C03010</t>
  </si>
  <si>
    <t>BA0530-BA0570-BA0580-BA0630-BA0631</t>
  </si>
  <si>
    <t>acquisto servizi sanit.assist.spec.ambulatoriale</t>
  </si>
  <si>
    <t>C03020</t>
  </si>
  <si>
    <t>BA0570+BA2760+BA2850</t>
  </si>
  <si>
    <t>acquisto servizi da medici SUMAI</t>
  </si>
  <si>
    <t>C03030</t>
  </si>
  <si>
    <t>BA1090</t>
  </si>
  <si>
    <t>acquisto prestazioni di trasporto sanitario</t>
  </si>
  <si>
    <t>C03040</t>
  </si>
  <si>
    <t>BA0410+BA0490+BA0640+BA0700+BA0750+BA0800+BA0900+BA0960+BA1030+BA1140+BA1540+BA2730+BA2840+EA0410+EA0420+EA0430+EA0510+EA0520+EA0530+BA1541+BA1542+BA0580+BA0630+BA0631+BA1300</t>
  </si>
  <si>
    <t xml:space="preserve">conti relativi ad acquisto di prestazioni non di pertinenza dei presidi ospedalieri </t>
  </si>
  <si>
    <t>C03TOT</t>
  </si>
  <si>
    <t>Totale prestazioni sanitarie</t>
  </si>
  <si>
    <t>C04</t>
  </si>
  <si>
    <t>C04010</t>
  </si>
  <si>
    <t>BA1280-BA1300</t>
  </si>
  <si>
    <t>rimborsi, assegni e contributi sanitari</t>
  </si>
  <si>
    <t>C04020</t>
  </si>
  <si>
    <t>BA1350-BA1420</t>
  </si>
  <si>
    <t>consulenze, collaborazioni ecc.sanitarie</t>
  </si>
  <si>
    <t>C04030</t>
  </si>
  <si>
    <t>BA1490-BA1540-BA1541-BA1542</t>
  </si>
  <si>
    <t>altri servizi sanitari</t>
  </si>
  <si>
    <t>C04040</t>
  </si>
  <si>
    <t>BA1880</t>
  </si>
  <si>
    <t>formazione</t>
  </si>
  <si>
    <t>C04050</t>
  </si>
  <si>
    <t>BA1940</t>
  </si>
  <si>
    <t>manutenzioni e riparazioni attrezzature sanitarie e scientifiche</t>
  </si>
  <si>
    <t>C04060</t>
  </si>
  <si>
    <t>BA2020+BA2050</t>
  </si>
  <si>
    <t>canoni noleggio e leasign area sanitaria</t>
  </si>
  <si>
    <t>C04070</t>
  </si>
  <si>
    <t>BA2061</t>
  </si>
  <si>
    <t>canoni di project financing</t>
  </si>
  <si>
    <t>C04080</t>
  </si>
  <si>
    <t>BA1200</t>
  </si>
  <si>
    <t>Compartecipazione al personale per att. libero-prof. (intramoenia)</t>
  </si>
  <si>
    <t>C04090</t>
  </si>
  <si>
    <t>YA0040</t>
  </si>
  <si>
    <t>IRAP relativa ad attività di libera professione (intramoenia)</t>
  </si>
  <si>
    <t>C04TOT</t>
  </si>
  <si>
    <t>Totale servizi sanitari per erogazione prestazioni</t>
  </si>
  <si>
    <t>C05</t>
  </si>
  <si>
    <t>C05010</t>
  </si>
  <si>
    <t>BA1580</t>
  </si>
  <si>
    <t>servizi non sanitari: lavanderia</t>
  </si>
  <si>
    <t>C05020</t>
  </si>
  <si>
    <t>BA1590</t>
  </si>
  <si>
    <t>servizi non sanitari: pulizia</t>
  </si>
  <si>
    <t>C05030</t>
  </si>
  <si>
    <t>BA1601+ BA1602</t>
  </si>
  <si>
    <t>servizi non sanitari: mensa (dipendenti + degenti)</t>
  </si>
  <si>
    <t>C05040</t>
  </si>
  <si>
    <t>BA1610</t>
  </si>
  <si>
    <t>servizi non sanitari: riscaldamento</t>
  </si>
  <si>
    <t>C05050</t>
  </si>
  <si>
    <t>BA1620</t>
  </si>
  <si>
    <t>servizi non sanitari: elaborazione dati</t>
  </si>
  <si>
    <t>C05060</t>
  </si>
  <si>
    <t>BA1630</t>
  </si>
  <si>
    <t>servizi non sanitari: trasporti non sanitari</t>
  </si>
  <si>
    <t>C05070</t>
  </si>
  <si>
    <t>BA1640</t>
  </si>
  <si>
    <t>servizi non sanitari: smaltimento rifiuti</t>
  </si>
  <si>
    <t>C05080</t>
  </si>
  <si>
    <t>BA1650</t>
  </si>
  <si>
    <t>servizi non sanitari: utenze telefoniche</t>
  </si>
  <si>
    <t>C05090</t>
  </si>
  <si>
    <t>BA1660</t>
  </si>
  <si>
    <t>servizi non sanitari: utenze elettriche</t>
  </si>
  <si>
    <t>C05100</t>
  </si>
  <si>
    <t>BA1670</t>
  </si>
  <si>
    <t>servizi non sanitari:altre  utenze</t>
  </si>
  <si>
    <t>C05110</t>
  </si>
  <si>
    <t>BA1690</t>
  </si>
  <si>
    <t>servizi non sanitari: premi assic. RC profess.</t>
  </si>
  <si>
    <t>C05120</t>
  </si>
  <si>
    <t>BA2740+BA2741</t>
  </si>
  <si>
    <t>accantonamenti copertura rischi - autoassicuraz.e per franchigia assicurativa</t>
  </si>
  <si>
    <t>C05130</t>
  </si>
  <si>
    <t>BA1700</t>
  </si>
  <si>
    <t>servizi non sanitari: altri premi assicurativi</t>
  </si>
  <si>
    <t>C05140</t>
  </si>
  <si>
    <t>BA1710</t>
  </si>
  <si>
    <t>servizi non sanitari: altri servizi non sanitari</t>
  </si>
  <si>
    <t>C05150</t>
  </si>
  <si>
    <t>BA1750-BA1810</t>
  </si>
  <si>
    <t>consulenze, collaborazioni ecc. non sanitarie</t>
  </si>
  <si>
    <t>C05190</t>
  </si>
  <si>
    <t>BA1920</t>
  </si>
  <si>
    <t>manutenzione fabbricati e loro pertinenze</t>
  </si>
  <si>
    <t>C05200</t>
  </si>
  <si>
    <t>BA1930</t>
  </si>
  <si>
    <t>manutenzione impianti e macchinari</t>
  </si>
  <si>
    <t>C05210</t>
  </si>
  <si>
    <t>BA1950</t>
  </si>
  <si>
    <t>manutenzione mobili e arredi</t>
  </si>
  <si>
    <t>C05220</t>
  </si>
  <si>
    <t>BA1960</t>
  </si>
  <si>
    <t>manutenzione automezzi</t>
  </si>
  <si>
    <t>C05230</t>
  </si>
  <si>
    <t>BA1970+BA1980</t>
  </si>
  <si>
    <t>altre manutenzioni e manutenzioni da Aziende Sanitarie della Regione</t>
  </si>
  <si>
    <t>C05240</t>
  </si>
  <si>
    <t>BA2000</t>
  </si>
  <si>
    <t>fitti passivi</t>
  </si>
  <si>
    <t>C05250</t>
  </si>
  <si>
    <t>BA2030+BA2060+BA2070</t>
  </si>
  <si>
    <t>noleggi e leasing area non sanitari</t>
  </si>
  <si>
    <t>C05TOT</t>
  </si>
  <si>
    <t>Totale servizi non sanitari</t>
  </si>
  <si>
    <t>C06 (Somma nel LA di C6+C7-C8-C9)</t>
  </si>
  <si>
    <t>C06010</t>
  </si>
  <si>
    <t>BA2110</t>
  </si>
  <si>
    <t>costo del personale dirigente medico</t>
  </si>
  <si>
    <t>C06020</t>
  </si>
  <si>
    <t>BA2150</t>
  </si>
  <si>
    <t>costo del personale dirigente non medico</t>
  </si>
  <si>
    <t>C06030</t>
  </si>
  <si>
    <t>BA2190</t>
  </si>
  <si>
    <t>costo del personale comparto sanitario</t>
  </si>
  <si>
    <t>C06040</t>
  </si>
  <si>
    <t>BA2240</t>
  </si>
  <si>
    <t>costo del personale dirigente ruolo professionale</t>
  </si>
  <si>
    <t>C06050</t>
  </si>
  <si>
    <t>BA2280</t>
  </si>
  <si>
    <t>costo del personale comparto ruolo professionale</t>
  </si>
  <si>
    <t>C06060</t>
  </si>
  <si>
    <t>BA2330</t>
  </si>
  <si>
    <t>costo del personale dirigente ruolo tecnico</t>
  </si>
  <si>
    <t>C06070</t>
  </si>
  <si>
    <t>BA2370</t>
  </si>
  <si>
    <t>costo del personale comparto ruolo tecnico</t>
  </si>
  <si>
    <t>C06080</t>
  </si>
  <si>
    <t>BA2420</t>
  </si>
  <si>
    <t>costo del personale dirigenti ruolo amministrativo</t>
  </si>
  <si>
    <t>C06090</t>
  </si>
  <si>
    <t>BA2460</t>
  </si>
  <si>
    <t>costo del personale comparto ruolo amministrativo</t>
  </si>
  <si>
    <t>C06100</t>
  </si>
  <si>
    <t>BA1420</t>
  </si>
  <si>
    <t>indennità pers.univ.area sanitaria</t>
  </si>
  <si>
    <t>C06110</t>
  </si>
  <si>
    <t>BA1810</t>
  </si>
  <si>
    <t>indennità pers.univ.area non sanitaria</t>
  </si>
  <si>
    <t>C06120</t>
  </si>
  <si>
    <t>BA2720</t>
  </si>
  <si>
    <t>accantonamenti contenzioso personale dipendente</t>
  </si>
  <si>
    <t>C06130</t>
  </si>
  <si>
    <t>BA2860</t>
  </si>
  <si>
    <t>acc.rinnovi contratt.dirigenza medica</t>
  </si>
  <si>
    <t>C06140</t>
  </si>
  <si>
    <t>BA2870</t>
  </si>
  <si>
    <t>acc.rinnovi contratt.dirigenza non  medica</t>
  </si>
  <si>
    <t>C06150</t>
  </si>
  <si>
    <t>BA2880</t>
  </si>
  <si>
    <t>acc.rinnovi contratt.comparto</t>
  </si>
  <si>
    <t>C06160</t>
  </si>
  <si>
    <t>EA0370+EA0500</t>
  </si>
  <si>
    <t>sopravv.insussit.passive relative al personale</t>
  </si>
  <si>
    <t>C06170</t>
  </si>
  <si>
    <t>YA0020</t>
  </si>
  <si>
    <t>IRAP personale dipendente</t>
  </si>
  <si>
    <t>C06180</t>
  </si>
  <si>
    <t>BA2881</t>
  </si>
  <si>
    <t>Acc. per Trattamento di fine rapporto dipendenti</t>
  </si>
  <si>
    <t>C06190</t>
  </si>
  <si>
    <t>BA2882</t>
  </si>
  <si>
    <t>Acc. per Trattamenti di quiescenza e simili</t>
  </si>
  <si>
    <t>C06200</t>
  </si>
  <si>
    <t>BA2883</t>
  </si>
  <si>
    <t>Acc. per Fondi integrativi pensione</t>
  </si>
  <si>
    <t>C06TOT</t>
  </si>
  <si>
    <t>Totale personale</t>
  </si>
  <si>
    <t>C10</t>
  </si>
  <si>
    <t>C10010</t>
  </si>
  <si>
    <t>BA2570</t>
  </si>
  <si>
    <t>ammortamenti immobilizzazioni immateriali</t>
  </si>
  <si>
    <t>C10020</t>
  </si>
  <si>
    <t>BA2600</t>
  </si>
  <si>
    <t>ammortamenti fabbricati disponibili</t>
  </si>
  <si>
    <t>C10030</t>
  </si>
  <si>
    <t>BA2610</t>
  </si>
  <si>
    <t>ammortamenti fabbricati indisponibili</t>
  </si>
  <si>
    <t>C10040</t>
  </si>
  <si>
    <t>BA2620</t>
  </si>
  <si>
    <t>ammortamenti delle altre immobilizzazioni materiali</t>
  </si>
  <si>
    <t>C10TOT</t>
  </si>
  <si>
    <t xml:space="preserve">Totale ammortamenti_x000D_
</t>
  </si>
  <si>
    <t>C11</t>
  </si>
  <si>
    <t>C11010</t>
  </si>
  <si>
    <t>EA0280-EA0370-EA0410-EA0420-EA0430-EA0500-EA0510-EA0520-EA0530</t>
  </si>
  <si>
    <t>altri oneri straordinari</t>
  </si>
  <si>
    <t>C11TOT</t>
  </si>
  <si>
    <t>Totale sopravvenienze e insussustenze</t>
  </si>
  <si>
    <t>C12</t>
  </si>
  <si>
    <t>C12010</t>
  </si>
  <si>
    <t>CA0110+CA0150</t>
  </si>
  <si>
    <t>interessi passivi e altri oneri</t>
  </si>
  <si>
    <t>C12020</t>
  </si>
  <si>
    <t>DA0020+EA0270</t>
  </si>
  <si>
    <t>svalutazioni e minusvalenze</t>
  </si>
  <si>
    <t>C12TOT</t>
  </si>
  <si>
    <t>Totale oneri finanziari, svalutazioni, minusvalenze</t>
  </si>
  <si>
    <t>C13</t>
  </si>
  <si>
    <t>C13010</t>
  </si>
  <si>
    <t>BA2500</t>
  </si>
  <si>
    <t>oneri diversi di gestione</t>
  </si>
  <si>
    <t>C13020</t>
  </si>
  <si>
    <t>BA2630</t>
  </si>
  <si>
    <t>svalutazione immobilizzazioni e crediti</t>
  </si>
  <si>
    <t>C13030</t>
  </si>
  <si>
    <t>BA2710</t>
  </si>
  <si>
    <t>accantonamenti per rischi cause civili ed oneri processuali</t>
  </si>
  <si>
    <t>C13040</t>
  </si>
  <si>
    <t>BA2750</t>
  </si>
  <si>
    <t>altri accantonamenti per rischi</t>
  </si>
  <si>
    <t>C13050</t>
  </si>
  <si>
    <t>BA2751</t>
  </si>
  <si>
    <t>accantonamenti per interessi di mora</t>
  </si>
  <si>
    <t>C13060</t>
  </si>
  <si>
    <t>BA2890</t>
  </si>
  <si>
    <t>altri accantonamenti</t>
  </si>
  <si>
    <t>C13070</t>
  </si>
  <si>
    <t>YZ9999-YA0020-YA0040</t>
  </si>
  <si>
    <t>imposte e tasse al netto IRAP personale dipendente e per attività di libera professione</t>
  </si>
  <si>
    <t>C13080</t>
  </si>
  <si>
    <t>BA2884</t>
  </si>
  <si>
    <t>Acc. Incentivi funzioni tecniche art. 113 D.lgs 50/2016</t>
  </si>
  <si>
    <t>C13TOT</t>
  </si>
  <si>
    <t>Totale altri costi</t>
  </si>
  <si>
    <t>C14</t>
  </si>
  <si>
    <t>I codici CE figli sono nei ricavi con segno negativo (BA2770)</t>
  </si>
  <si>
    <t>C14TOT</t>
  </si>
  <si>
    <t>Accantonamenti quote inutilizzate contributi vincolati</t>
  </si>
  <si>
    <t>C15</t>
  </si>
  <si>
    <t>C15TOT</t>
  </si>
  <si>
    <t>TOTALE COSTI da C1 a C14</t>
  </si>
  <si>
    <t>C16</t>
  </si>
  <si>
    <t>C16010</t>
  </si>
  <si>
    <t>Costo Figurativo_R16010</t>
  </si>
  <si>
    <t>Costi Figurativi per Acquisto Prestazioni da diversa articolazione aziendale</t>
  </si>
  <si>
    <t>C16020</t>
  </si>
  <si>
    <t>Costo Figurativo_R16020</t>
  </si>
  <si>
    <t>Costi Figurativi per utilizzo servizi sanitari, amministrativi e/o alberghieri da altra articolazione aziendale</t>
  </si>
  <si>
    <t>C16TOT</t>
  </si>
  <si>
    <t xml:space="preserve">Totale Costi Figurativi </t>
  </si>
  <si>
    <t>C17</t>
  </si>
  <si>
    <t>C17TOT</t>
  </si>
  <si>
    <t>TOTALE COSTI (C15+C16)</t>
  </si>
  <si>
    <t>RES</t>
  </si>
  <si>
    <t>RES999</t>
  </si>
  <si>
    <t>RISULTATO DI ESERCIZIO: sottosezioni R18 - C17</t>
  </si>
  <si>
    <t>MODELLO CP FASE 1 - PREVISIONALE 2026 - ASL VCO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</si>
</sst>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8"/>
      <color rgb="FF120000"/>
      <name val="MS Sans Serif"/>
      <family val="2"/>
    </font>
    <font>
      <b/>
      <sz val="10"/>
      <color rgb="FFFF0000"/>
      <name val="MS Sans Serif"/>
      <family val="2"/>
    </font>
    <font>
      <b/>
      <sz val="10"/>
      <color rgb="FF010000"/>
      <name val="MS Sans Serif"/>
      <family val="2"/>
    </font>
    <font>
      <sz val="8"/>
      <color rgb="FF080000"/>
      <name val="MS Sans Serif"/>
      <family val="2"/>
    </font>
    <font>
      <sz val="8.25"/>
      <color rgb="FFC0C0C0"/>
      <name val="MS Sans Serif"/>
      <family val="2"/>
    </font>
    <font>
      <sz val="8.25"/>
      <color rgb="FF000000"/>
      <name val="MS Sans Serif"/>
      <family val="2"/>
    </font>
    <font>
      <b/>
      <sz val="8.25"/>
      <color rgb="FFC0C0C0"/>
      <name val="MS Sans Serif"/>
      <family val="2"/>
    </font>
    <font>
      <sz val="8.25"/>
      <color rgb="FF848484"/>
      <name val="MS Sans Serif"/>
      <family val="2"/>
    </font>
    <font>
      <b/>
      <sz val="8.25"/>
      <color rgb="FF000000"/>
      <name val="MS Sans Serif"/>
      <family val="2"/>
    </font>
    <font>
      <b/>
      <sz val="8.25"/>
      <color rgb="FF848484"/>
      <name val="MS Sans Serif"/>
      <family val="2"/>
    </font>
    <font>
      <b/>
      <sz val="8.25"/>
      <color rgb="FF010000"/>
      <name val="MS Sans Serif"/>
      <family val="2"/>
    </font>
    <font>
      <b/>
      <sz val="8.25"/>
      <color rgb="FFFFFFFF"/>
      <name val="MS Sans Serif"/>
      <family val="2"/>
    </font>
    <font>
      <sz val="8.25"/>
      <color rgb="FFC6C6C6"/>
      <name val="MS Sans Serif"/>
      <family val="2"/>
    </font>
    <font>
      <sz val="8.25"/>
      <color rgb="FF527C36"/>
      <name val="MS Sans Serif"/>
      <family val="2"/>
    </font>
    <font>
      <sz val="8.25"/>
      <color rgb="FFFFFFFF"/>
      <name val="MS Sans Serif"/>
      <family val="2"/>
    </font>
    <font>
      <b/>
      <sz val="8.25"/>
      <color rgb="FFC6C6C6"/>
      <name val="MS Sans Serif"/>
      <family val="2"/>
    </font>
    <font>
      <b/>
      <sz val="14"/>
      <color theme="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C6C6C6"/>
        <bgColor indexed="64"/>
      </patternFill>
    </fill>
    <fill>
      <patternFill patternType="solid">
        <fgColor rgb="FFC6FFC6"/>
        <bgColor indexed="64"/>
      </patternFill>
    </fill>
    <fill>
      <patternFill patternType="solid">
        <fgColor rgb="FF848484"/>
        <bgColor indexed="64"/>
      </patternFill>
    </fill>
    <fill>
      <patternFill patternType="solid">
        <fgColor rgb="FFBFCDDB"/>
        <bgColor indexed="64"/>
      </patternFill>
    </fill>
    <fill>
      <patternFill patternType="solid">
        <fgColor rgb="FFFFC68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27C36"/>
        <bgColor indexed="64"/>
      </patternFill>
    </fill>
    <fill>
      <patternFill patternType="solid">
        <fgColor rgb="FFFFFFC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3" borderId="0" xfId="0" applyFont="1" applyFill="1"/>
    <xf numFmtId="3" fontId="5" fillId="2" borderId="1" xfId="0" quotePrefix="1" applyNumberFormat="1" applyFont="1" applyFill="1" applyBorder="1"/>
    <xf numFmtId="3" fontId="6" fillId="2" borderId="1" xfId="0" quotePrefix="1" applyNumberFormat="1" applyFont="1" applyFill="1" applyBorder="1"/>
    <xf numFmtId="0" fontId="7" fillId="2" borderId="1" xfId="0" quotePrefix="1" applyNumberFormat="1" applyFont="1" applyFill="1" applyBorder="1"/>
    <xf numFmtId="4" fontId="6" fillId="2" borderId="1" xfId="0" quotePrefix="1" applyNumberFormat="1" applyFont="1" applyFill="1" applyBorder="1"/>
    <xf numFmtId="4" fontId="6" fillId="4" borderId="1" xfId="0" quotePrefix="1" applyNumberFormat="1" applyFont="1" applyFill="1" applyBorder="1"/>
    <xf numFmtId="3" fontId="8" fillId="4" borderId="1" xfId="0" quotePrefix="1" applyNumberFormat="1" applyFont="1" applyFill="1" applyBorder="1"/>
    <xf numFmtId="4" fontId="8" fillId="4" borderId="1" xfId="0" quotePrefix="1" applyNumberFormat="1" applyFont="1" applyFill="1" applyBorder="1"/>
    <xf numFmtId="4" fontId="9" fillId="2" borderId="1" xfId="0" quotePrefix="1" applyNumberFormat="1" applyFont="1" applyFill="1" applyBorder="1"/>
    <xf numFmtId="0" fontId="5" fillId="2" borderId="1" xfId="0" quotePrefix="1" applyNumberFormat="1" applyFont="1" applyFill="1" applyBorder="1"/>
    <xf numFmtId="4" fontId="8" fillId="6" borderId="1" xfId="0" quotePrefix="1" applyNumberFormat="1" applyFont="1" applyFill="1" applyBorder="1"/>
    <xf numFmtId="0" fontId="6" fillId="2" borderId="1" xfId="0" quotePrefix="1" applyNumberFormat="1" applyFont="1" applyFill="1" applyBorder="1"/>
    <xf numFmtId="3" fontId="8" fillId="6" borderId="1" xfId="0" quotePrefix="1" applyNumberFormat="1" applyFont="1" applyFill="1" applyBorder="1"/>
    <xf numFmtId="4" fontId="9" fillId="7" borderId="1" xfId="0" quotePrefix="1" applyNumberFormat="1" applyFont="1" applyFill="1" applyBorder="1"/>
    <xf numFmtId="4" fontId="10" fillId="6" borderId="1" xfId="0" quotePrefix="1" applyNumberFormat="1" applyFont="1" applyFill="1" applyBorder="1"/>
    <xf numFmtId="4" fontId="6" fillId="7" borderId="1" xfId="0" quotePrefix="1" applyNumberFormat="1" applyFont="1" applyFill="1" applyBorder="1"/>
    <xf numFmtId="4" fontId="6" fillId="8" borderId="1" xfId="0" quotePrefix="1" applyNumberFormat="1" applyFont="1" applyFill="1" applyBorder="1"/>
    <xf numFmtId="3" fontId="9" fillId="2" borderId="1" xfId="0" quotePrefix="1" applyNumberFormat="1" applyFont="1" applyFill="1" applyBorder="1"/>
    <xf numFmtId="0" fontId="9" fillId="2" borderId="1" xfId="0" quotePrefix="1" applyNumberFormat="1" applyFont="1" applyFill="1" applyBorder="1"/>
    <xf numFmtId="4" fontId="9" fillId="4" borderId="1" xfId="0" quotePrefix="1" applyNumberFormat="1" applyFont="1" applyFill="1" applyBorder="1"/>
    <xf numFmtId="4" fontId="9" fillId="8" borderId="1" xfId="0" quotePrefix="1" applyNumberFormat="1" applyFont="1" applyFill="1" applyBorder="1"/>
    <xf numFmtId="3" fontId="7" fillId="2" borderId="1" xfId="0" quotePrefix="1" applyNumberFormat="1" applyFont="1" applyFill="1" applyBorder="1"/>
    <xf numFmtId="4" fontId="11" fillId="8" borderId="1" xfId="0" quotePrefix="1" applyNumberFormat="1" applyFont="1" applyFill="1" applyBorder="1"/>
    <xf numFmtId="4" fontId="5" fillId="2" borderId="1" xfId="0" applyNumberFormat="1" applyFont="1" applyFill="1" applyBorder="1"/>
    <xf numFmtId="4" fontId="6" fillId="6" borderId="1" xfId="0" quotePrefix="1" applyNumberFormat="1" applyFont="1" applyFill="1" applyBorder="1"/>
    <xf numFmtId="3" fontId="6" fillId="9" borderId="1" xfId="0" quotePrefix="1" applyNumberFormat="1" applyFont="1" applyFill="1" applyBorder="1"/>
    <xf numFmtId="0" fontId="6" fillId="9" borderId="1" xfId="0" quotePrefix="1" applyNumberFormat="1" applyFont="1" applyFill="1" applyBorder="1"/>
    <xf numFmtId="4" fontId="13" fillId="4" borderId="1" xfId="0" applyNumberFormat="1" applyFont="1" applyFill="1" applyBorder="1"/>
    <xf numFmtId="4" fontId="6" fillId="5" borderId="1" xfId="0" applyNumberFormat="1" applyFont="1" applyFill="1" applyBorder="1"/>
    <xf numFmtId="4" fontId="9" fillId="2" borderId="1" xfId="0" applyNumberFormat="1" applyFont="1" applyFill="1" applyBorder="1"/>
    <xf numFmtId="4" fontId="8" fillId="6" borderId="1" xfId="0" applyNumberFormat="1" applyFont="1" applyFill="1" applyBorder="1"/>
    <xf numFmtId="4" fontId="6" fillId="11" borderId="1" xfId="0" applyNumberFormat="1" applyFont="1" applyFill="1" applyBorder="1"/>
    <xf numFmtId="4" fontId="6" fillId="2" borderId="1" xfId="0" applyNumberFormat="1" applyFont="1" applyFill="1" applyBorder="1"/>
    <xf numFmtId="4" fontId="10" fillId="6" borderId="1" xfId="0" applyNumberFormat="1" applyFont="1" applyFill="1" applyBorder="1"/>
    <xf numFmtId="3" fontId="14" fillId="10" borderId="1" xfId="0" quotePrefix="1" applyNumberFormat="1" applyFont="1" applyFill="1" applyBorder="1"/>
    <xf numFmtId="0" fontId="14" fillId="10" borderId="1" xfId="0" quotePrefix="1" applyNumberFormat="1" applyFont="1" applyFill="1" applyBorder="1"/>
    <xf numFmtId="0" fontId="12" fillId="10" borderId="1" xfId="0" quotePrefix="1" applyNumberFormat="1" applyFont="1" applyFill="1" applyBorder="1"/>
    <xf numFmtId="4" fontId="9" fillId="5" borderId="1" xfId="0" applyNumberFormat="1" applyFont="1" applyFill="1" applyBorder="1"/>
    <xf numFmtId="0" fontId="15" fillId="9" borderId="1" xfId="0" quotePrefix="1" applyNumberFormat="1" applyFont="1" applyFill="1" applyBorder="1"/>
    <xf numFmtId="0" fontId="13" fillId="6" borderId="1" xfId="0" quotePrefix="1" applyNumberFormat="1" applyFont="1" applyFill="1" applyBorder="1"/>
    <xf numFmtId="0" fontId="12" fillId="6" borderId="1" xfId="0" quotePrefix="1" applyNumberFormat="1" applyFont="1" applyFill="1" applyBorder="1"/>
    <xf numFmtId="4" fontId="6" fillId="11" borderId="1" xfId="0" quotePrefix="1" applyNumberFormat="1" applyFont="1" applyFill="1" applyBorder="1"/>
    <xf numFmtId="4" fontId="6" fillId="5" borderId="1" xfId="0" quotePrefix="1" applyNumberFormat="1" applyFont="1" applyFill="1" applyBorder="1"/>
    <xf numFmtId="0" fontId="9" fillId="2" borderId="1" xfId="0" quotePrefix="1" applyNumberFormat="1" applyFont="1" applyFill="1" applyBorder="1" applyAlignment="1">
      <alignment wrapText="1"/>
    </xf>
    <xf numFmtId="0" fontId="6" fillId="9" borderId="1" xfId="0" quotePrefix="1" applyNumberFormat="1" applyFont="1" applyFill="1" applyBorder="1" applyAlignment="1">
      <alignment wrapText="1"/>
    </xf>
    <xf numFmtId="4" fontId="13" fillId="4" borderId="1" xfId="0" quotePrefix="1" applyNumberFormat="1" applyFont="1" applyFill="1" applyBorder="1"/>
    <xf numFmtId="4" fontId="16" fillId="4" borderId="1" xfId="0" quotePrefix="1" applyNumberFormat="1" applyFont="1" applyFill="1" applyBorder="1"/>
    <xf numFmtId="0" fontId="17" fillId="2" borderId="0" xfId="0" applyFont="1" applyFill="1"/>
    <xf numFmtId="3" fontId="6" fillId="2" borderId="1" xfId="0" quotePrefix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3" fontId="9" fillId="2" borderId="1" xfId="0" quotePrefix="1" applyNumberFormat="1" applyFont="1" applyFill="1" applyBorder="1" applyAlignment="1">
      <alignment horizontal="center"/>
    </xf>
    <xf numFmtId="4" fontId="9" fillId="4" borderId="1" xfId="0" quotePrefix="1" applyNumberFormat="1" applyFont="1" applyFill="1" applyBorder="1" applyAlignment="1">
      <alignment horizontal="center"/>
    </xf>
    <xf numFmtId="4" fontId="9" fillId="7" borderId="1" xfId="0" quotePrefix="1" applyNumberFormat="1" applyFont="1" applyFill="1" applyBorder="1" applyAlignment="1">
      <alignment horizontal="center"/>
    </xf>
    <xf numFmtId="3" fontId="12" fillId="6" borderId="1" xfId="0" quotePrefix="1" applyNumberFormat="1" applyFont="1" applyFill="1" applyBorder="1" applyAlignment="1">
      <alignment horizontal="center"/>
    </xf>
    <xf numFmtId="3" fontId="12" fillId="10" borderId="1" xfId="0" quotePrefix="1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8"/>
  <sheetViews>
    <sheetView tabSelected="1" workbookViewId="0">
      <selection sqref="A1:T178"/>
    </sheetView>
  </sheetViews>
  <sheetFormatPr defaultRowHeight="15" x14ac:dyDescent="0.25"/>
  <cols>
    <col min="1" max="1" width="9.85546875" style="1" customWidth="1"/>
    <col min="2" max="2" width="11.85546875" style="1" customWidth="1"/>
    <col min="3" max="3" width="35.140625" style="1" customWidth="1"/>
    <col min="4" max="4" width="48" style="1" customWidth="1"/>
    <col min="5" max="5" width="15.42578125" style="1" customWidth="1"/>
    <col min="6" max="11" width="14.7109375" style="1" customWidth="1"/>
    <col min="12" max="12" width="3.7109375" style="1" customWidth="1"/>
    <col min="13" max="13" width="14.7109375" style="1" customWidth="1"/>
    <col min="14" max="14" width="3.7109375" style="1" customWidth="1"/>
    <col min="15" max="15" width="14.7109375" style="1" customWidth="1"/>
    <col min="16" max="16" width="3.7109375" style="1" customWidth="1"/>
    <col min="17" max="17" width="14.7109375" style="1" customWidth="1"/>
    <col min="18" max="18" width="3.7109375" style="1" customWidth="1"/>
    <col min="19" max="20" width="14.7109375" style="1" customWidth="1"/>
    <col min="21" max="16384" width="9.140625" style="1"/>
  </cols>
  <sheetData>
    <row r="1" spans="1:20" ht="18.75" x14ac:dyDescent="0.3">
      <c r="A1" s="52" t="s">
        <v>535</v>
      </c>
      <c r="B1" s="2"/>
    </row>
    <row r="2" spans="1:20" x14ac:dyDescent="0.25">
      <c r="C2" s="3" t="s">
        <v>0</v>
      </c>
    </row>
    <row r="3" spans="1:20" x14ac:dyDescent="0.25">
      <c r="C3" s="4" t="s">
        <v>1</v>
      </c>
    </row>
    <row r="4" spans="1:20" x14ac:dyDescent="0.25">
      <c r="C4" s="5">
        <v>10005</v>
      </c>
      <c r="F4" s="5">
        <v>0</v>
      </c>
      <c r="H4" s="5" t="s">
        <v>2</v>
      </c>
    </row>
    <row r="6" spans="1:20" x14ac:dyDescent="0.25">
      <c r="A6" s="6" t="s">
        <v>3</v>
      </c>
      <c r="B6" s="7" t="s">
        <v>3</v>
      </c>
      <c r="C6" s="8" t="s">
        <v>3</v>
      </c>
      <c r="D6" s="8" t="s">
        <v>3</v>
      </c>
      <c r="E6" s="9" t="s">
        <v>3</v>
      </c>
      <c r="F6" s="10" t="s">
        <v>3</v>
      </c>
      <c r="G6" s="10" t="s">
        <v>3</v>
      </c>
      <c r="H6" s="10" t="s">
        <v>3</v>
      </c>
      <c r="I6" s="10" t="s">
        <v>3</v>
      </c>
      <c r="J6" s="10" t="s">
        <v>3</v>
      </c>
      <c r="K6" s="10" t="s">
        <v>3</v>
      </c>
      <c r="L6" s="11" t="s">
        <v>3</v>
      </c>
      <c r="M6" s="10" t="s">
        <v>3</v>
      </c>
      <c r="N6" s="12" t="s">
        <v>3</v>
      </c>
      <c r="O6" s="10" t="s">
        <v>3</v>
      </c>
      <c r="P6" s="12" t="s">
        <v>3</v>
      </c>
      <c r="Q6" s="10" t="s">
        <v>3</v>
      </c>
      <c r="R6" s="12" t="s">
        <v>3</v>
      </c>
      <c r="S6" s="10" t="s">
        <v>3</v>
      </c>
      <c r="T6" s="13" t="s">
        <v>3</v>
      </c>
    </row>
    <row r="7" spans="1:20" x14ac:dyDescent="0.25">
      <c r="A7" s="6" t="s">
        <v>3</v>
      </c>
      <c r="B7" s="7" t="s">
        <v>3</v>
      </c>
      <c r="C7" s="14" t="s">
        <v>3</v>
      </c>
      <c r="D7" s="14" t="s">
        <v>3</v>
      </c>
      <c r="E7" s="9" t="s">
        <v>3</v>
      </c>
      <c r="F7" s="56" t="s">
        <v>4</v>
      </c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15" t="s">
        <v>3</v>
      </c>
      <c r="S7" s="10" t="s">
        <v>3</v>
      </c>
      <c r="T7" s="13" t="s">
        <v>3</v>
      </c>
    </row>
    <row r="8" spans="1:20" x14ac:dyDescent="0.25">
      <c r="A8" s="55" t="s">
        <v>5</v>
      </c>
      <c r="B8" s="7" t="s">
        <v>3</v>
      </c>
      <c r="C8" s="16" t="s">
        <v>3</v>
      </c>
      <c r="D8" s="16" t="s">
        <v>3</v>
      </c>
      <c r="E8" s="9" t="s">
        <v>3</v>
      </c>
      <c r="F8" s="57" t="s">
        <v>6</v>
      </c>
      <c r="G8" s="54"/>
      <c r="H8" s="54"/>
      <c r="I8" s="54"/>
      <c r="J8" s="54"/>
      <c r="K8" s="54"/>
      <c r="L8" s="17" t="s">
        <v>3</v>
      </c>
      <c r="M8" s="18" t="s">
        <v>3</v>
      </c>
      <c r="N8" s="19" t="s">
        <v>3</v>
      </c>
      <c r="O8" s="20" t="s">
        <v>3</v>
      </c>
      <c r="P8" s="19" t="s">
        <v>3</v>
      </c>
      <c r="Q8" s="18" t="s">
        <v>3</v>
      </c>
      <c r="R8" s="15" t="s">
        <v>3</v>
      </c>
      <c r="S8" s="21" t="s">
        <v>3</v>
      </c>
      <c r="T8" s="13" t="s">
        <v>3</v>
      </c>
    </row>
    <row r="9" spans="1:20" x14ac:dyDescent="0.25">
      <c r="A9" s="54"/>
      <c r="B9" s="22" t="s">
        <v>7</v>
      </c>
      <c r="C9" s="23" t="s">
        <v>8</v>
      </c>
      <c r="D9" s="23" t="s">
        <v>9</v>
      </c>
      <c r="E9" s="13" t="s">
        <v>10</v>
      </c>
      <c r="F9" s="57" t="s">
        <v>11</v>
      </c>
      <c r="G9" s="54"/>
      <c r="H9" s="18" t="s">
        <v>12</v>
      </c>
      <c r="I9" s="18" t="s">
        <v>13</v>
      </c>
      <c r="J9" s="18" t="s">
        <v>14</v>
      </c>
      <c r="K9" s="24" t="s">
        <v>15</v>
      </c>
      <c r="L9" s="17" t="s">
        <v>3</v>
      </c>
      <c r="M9" s="18" t="s">
        <v>16</v>
      </c>
      <c r="N9" s="15" t="s">
        <v>3</v>
      </c>
      <c r="O9" s="18" t="s">
        <v>17</v>
      </c>
      <c r="P9" s="15" t="s">
        <v>3</v>
      </c>
      <c r="Q9" s="18" t="s">
        <v>18</v>
      </c>
      <c r="R9" s="15" t="s">
        <v>3</v>
      </c>
      <c r="S9" s="25" t="s">
        <v>19</v>
      </c>
      <c r="T9" s="13" t="s">
        <v>3</v>
      </c>
    </row>
    <row r="10" spans="1:20" x14ac:dyDescent="0.25">
      <c r="A10" s="6" t="s">
        <v>3</v>
      </c>
      <c r="B10" s="7" t="s">
        <v>3</v>
      </c>
      <c r="C10" s="14" t="s">
        <v>3</v>
      </c>
      <c r="D10" s="14" t="s">
        <v>3</v>
      </c>
      <c r="E10" s="9" t="s">
        <v>3</v>
      </c>
      <c r="F10" s="18" t="s">
        <v>20</v>
      </c>
      <c r="G10" s="18" t="s">
        <v>21</v>
      </c>
      <c r="H10" s="18" t="s">
        <v>22</v>
      </c>
      <c r="I10" s="18" t="s">
        <v>23</v>
      </c>
      <c r="J10" s="18" t="s">
        <v>1</v>
      </c>
      <c r="K10" s="24" t="s">
        <v>24</v>
      </c>
      <c r="L10" s="17" t="s">
        <v>3</v>
      </c>
      <c r="M10" s="18" t="s">
        <v>25</v>
      </c>
      <c r="N10" s="19" t="s">
        <v>3</v>
      </c>
      <c r="O10" s="18" t="s">
        <v>26</v>
      </c>
      <c r="P10" s="19" t="s">
        <v>3</v>
      </c>
      <c r="Q10" s="18" t="s">
        <v>24</v>
      </c>
      <c r="R10" s="15" t="s">
        <v>3</v>
      </c>
      <c r="S10" s="25" t="s">
        <v>27</v>
      </c>
      <c r="T10" s="13" t="s">
        <v>28</v>
      </c>
    </row>
    <row r="11" spans="1:20" x14ac:dyDescent="0.25">
      <c r="A11" s="26" t="s">
        <v>3</v>
      </c>
      <c r="B11" s="7" t="s">
        <v>3</v>
      </c>
      <c r="C11" s="14" t="s">
        <v>3</v>
      </c>
      <c r="D11" s="14" t="s">
        <v>3</v>
      </c>
      <c r="E11" s="9" t="s">
        <v>3</v>
      </c>
      <c r="F11" s="20" t="s">
        <v>3</v>
      </c>
      <c r="G11" s="20" t="s">
        <v>3</v>
      </c>
      <c r="H11" s="20" t="s">
        <v>3</v>
      </c>
      <c r="I11" s="20" t="s">
        <v>3</v>
      </c>
      <c r="J11" s="20" t="s">
        <v>3</v>
      </c>
      <c r="K11" s="24" t="s">
        <v>29</v>
      </c>
      <c r="L11" s="17" t="s">
        <v>3</v>
      </c>
      <c r="M11" s="18" t="s">
        <v>30</v>
      </c>
      <c r="N11" s="19" t="s">
        <v>3</v>
      </c>
      <c r="O11" s="18" t="s">
        <v>31</v>
      </c>
      <c r="P11" s="19" t="s">
        <v>3</v>
      </c>
      <c r="Q11" s="18" t="s">
        <v>32</v>
      </c>
      <c r="R11" s="15" t="s">
        <v>3</v>
      </c>
      <c r="S11" s="21" t="s">
        <v>3</v>
      </c>
      <c r="T11" s="9" t="s">
        <v>33</v>
      </c>
    </row>
    <row r="12" spans="1:20" x14ac:dyDescent="0.25">
      <c r="A12" s="26" t="s">
        <v>3</v>
      </c>
      <c r="B12" s="7" t="s">
        <v>3</v>
      </c>
      <c r="C12" s="14" t="s">
        <v>3</v>
      </c>
      <c r="D12" s="8" t="s">
        <v>3</v>
      </c>
      <c r="E12" s="9" t="s">
        <v>3</v>
      </c>
      <c r="F12" s="18" t="s">
        <v>34</v>
      </c>
      <c r="G12" s="18" t="s">
        <v>35</v>
      </c>
      <c r="H12" s="18" t="s">
        <v>36</v>
      </c>
      <c r="I12" s="18" t="s">
        <v>37</v>
      </c>
      <c r="J12" s="18" t="s">
        <v>38</v>
      </c>
      <c r="K12" s="24" t="s">
        <v>39</v>
      </c>
      <c r="L12" s="17" t="s">
        <v>3</v>
      </c>
      <c r="M12" s="18" t="s">
        <v>40</v>
      </c>
      <c r="N12" s="19" t="s">
        <v>3</v>
      </c>
      <c r="O12" s="18" t="s">
        <v>41</v>
      </c>
      <c r="P12" s="19" t="s">
        <v>3</v>
      </c>
      <c r="Q12" s="18" t="s">
        <v>42</v>
      </c>
      <c r="R12" s="15" t="s">
        <v>3</v>
      </c>
      <c r="S12" s="27" t="s">
        <v>43</v>
      </c>
      <c r="T12" s="28" t="e">
        <f>T178+T177+T176+T175+T174+T173+T172+T171+T170+T169+T168+T167+T166+T165+T164+T163+T162+T161+T160+T159+T158+T157+T156+T155+T154+T153+T152+T151+T150+T149+T148+T147+T146+T145+T144+T143+T142+T141+T140+T139+T138+T137+T136+T135+T134+T133+T132+T131+T130+T129+T128+T127+T126+T125+T124+T123+T122+T121+T120+T119+T118+T117+T116+T115+T114+T113+T112+T111+T110+T109+T108+T107+T106+T29+T25+T103+T102+T101+T100+T99+T98+T97+T96+T95+T94+T93+T92+T91+T90+T89+T88+T87+T86+T85+T84+T83+T82+T81+T80+T79+T78+T77+T76+T75+T74+T73+T72+T71+T70+T69+T68+T67+T66+T65+T64+T63+T62+T61+T60+T59+T58+T57+T56+T55+T54+T53+T52+T51+T50+T49+T48+T47+T46+T45+T44+T43+T42+T41+T40+T39+T38+T37+T36+T35+T34+T33+T32+T31+T30+T28+T27+T26+T24+T23+T22+T21+T20+T19+T18+T17+T16+T15+T14+T13</f>
        <v>#VALUE!</v>
      </c>
    </row>
    <row r="13" spans="1:20" x14ac:dyDescent="0.25">
      <c r="A13" s="58" t="s">
        <v>44</v>
      </c>
      <c r="B13" s="54"/>
      <c r="C13" s="54"/>
      <c r="D13" s="54"/>
      <c r="E13" s="29" t="s">
        <v>3</v>
      </c>
      <c r="F13" s="15" t="s">
        <v>3</v>
      </c>
      <c r="G13" s="15" t="s">
        <v>3</v>
      </c>
      <c r="H13" s="15" t="s">
        <v>3</v>
      </c>
      <c r="I13" s="15" t="s">
        <v>3</v>
      </c>
      <c r="J13" s="15" t="s">
        <v>3</v>
      </c>
      <c r="K13" s="15" t="s">
        <v>3</v>
      </c>
      <c r="L13" s="17" t="s">
        <v>3</v>
      </c>
      <c r="M13" s="15" t="s">
        <v>3</v>
      </c>
      <c r="N13" s="15" t="s">
        <v>3</v>
      </c>
      <c r="O13" s="15" t="s">
        <v>3</v>
      </c>
      <c r="P13" s="15" t="s">
        <v>3</v>
      </c>
      <c r="Q13" s="15" t="s">
        <v>3</v>
      </c>
      <c r="R13" s="15" t="s">
        <v>3</v>
      </c>
      <c r="S13" s="15" t="s">
        <v>3</v>
      </c>
      <c r="T13" s="15" t="s">
        <v>3</v>
      </c>
    </row>
    <row r="14" spans="1:20" x14ac:dyDescent="0.25">
      <c r="A14" s="59" t="s">
        <v>45</v>
      </c>
      <c r="B14" s="54"/>
      <c r="C14" s="54"/>
      <c r="D14" s="54"/>
      <c r="E14" s="29" t="s">
        <v>3</v>
      </c>
      <c r="F14" s="15" t="s">
        <v>3</v>
      </c>
      <c r="G14" s="15" t="s">
        <v>3</v>
      </c>
      <c r="H14" s="15" t="s">
        <v>3</v>
      </c>
      <c r="I14" s="15" t="s">
        <v>3</v>
      </c>
      <c r="J14" s="15" t="s">
        <v>3</v>
      </c>
      <c r="K14" s="15" t="s">
        <v>3</v>
      </c>
      <c r="L14" s="17" t="s">
        <v>3</v>
      </c>
      <c r="M14" s="15" t="s">
        <v>3</v>
      </c>
      <c r="N14" s="15" t="s">
        <v>3</v>
      </c>
      <c r="O14" s="15" t="s">
        <v>3</v>
      </c>
      <c r="P14" s="15" t="s">
        <v>3</v>
      </c>
      <c r="Q14" s="15" t="s">
        <v>3</v>
      </c>
      <c r="R14" s="15" t="s">
        <v>3</v>
      </c>
      <c r="S14" s="15" t="s">
        <v>3</v>
      </c>
      <c r="T14" s="15" t="s">
        <v>3</v>
      </c>
    </row>
    <row r="15" spans="1:20" x14ac:dyDescent="0.25">
      <c r="A15" s="53" t="s">
        <v>46</v>
      </c>
      <c r="B15" s="30" t="s">
        <v>47</v>
      </c>
      <c r="C15" s="31" t="s">
        <v>48</v>
      </c>
      <c r="D15" s="31" t="s">
        <v>49</v>
      </c>
      <c r="E15" s="32">
        <v>0</v>
      </c>
      <c r="F15" s="33">
        <v>28686137.710000001</v>
      </c>
      <c r="G15" s="33">
        <v>0</v>
      </c>
      <c r="H15" s="33">
        <v>0</v>
      </c>
      <c r="I15" s="33">
        <v>0</v>
      </c>
      <c r="J15" s="33">
        <v>0</v>
      </c>
      <c r="K15" s="34">
        <f t="shared" ref="K15:K51" si="0">F15+G15+H15+I15+J15</f>
        <v>28686137.710000001</v>
      </c>
      <c r="L15" s="17" t="s">
        <v>50</v>
      </c>
      <c r="M15" s="33">
        <v>0</v>
      </c>
      <c r="N15" s="35">
        <v>0</v>
      </c>
      <c r="O15" s="33">
        <v>0</v>
      </c>
      <c r="P15" s="35">
        <v>0</v>
      </c>
      <c r="Q15" s="33">
        <v>0</v>
      </c>
      <c r="R15" s="35">
        <v>0</v>
      </c>
      <c r="S15" s="34">
        <f t="shared" ref="S15:S51" si="1">M15+O15+Q15+K15</f>
        <v>28686137.710000001</v>
      </c>
      <c r="T15" s="34">
        <v>0</v>
      </c>
    </row>
    <row r="16" spans="1:20" x14ac:dyDescent="0.25">
      <c r="A16" s="54"/>
      <c r="B16" s="30" t="s">
        <v>51</v>
      </c>
      <c r="C16" s="31" t="s">
        <v>52</v>
      </c>
      <c r="D16" s="31" t="s">
        <v>53</v>
      </c>
      <c r="E16" s="36">
        <v>16970218.670000002</v>
      </c>
      <c r="F16" s="33">
        <v>2128522.13</v>
      </c>
      <c r="G16" s="33">
        <v>0</v>
      </c>
      <c r="H16" s="33">
        <v>0</v>
      </c>
      <c r="I16" s="33">
        <v>0</v>
      </c>
      <c r="J16" s="33">
        <v>0</v>
      </c>
      <c r="K16" s="34">
        <f t="shared" si="0"/>
        <v>2128522.13</v>
      </c>
      <c r="L16" s="17" t="s">
        <v>50</v>
      </c>
      <c r="M16" s="33">
        <v>14841696.539999999</v>
      </c>
      <c r="N16" s="35">
        <v>0</v>
      </c>
      <c r="O16" s="33">
        <v>0</v>
      </c>
      <c r="P16" s="35">
        <v>0</v>
      </c>
      <c r="Q16" s="33">
        <v>0</v>
      </c>
      <c r="R16" s="35">
        <v>0</v>
      </c>
      <c r="S16" s="34">
        <f t="shared" si="1"/>
        <v>16970218.669999998</v>
      </c>
      <c r="T16" s="34">
        <f>E16-S16</f>
        <v>0</v>
      </c>
    </row>
    <row r="17" spans="1:20" x14ac:dyDescent="0.25">
      <c r="A17" s="54"/>
      <c r="B17" s="26" t="s">
        <v>50</v>
      </c>
      <c r="C17" s="23" t="s">
        <v>54</v>
      </c>
      <c r="D17" s="23" t="s">
        <v>55</v>
      </c>
      <c r="E17" s="34">
        <f>E16</f>
        <v>16970218.670000002</v>
      </c>
      <c r="F17" s="34">
        <f>F15+F16</f>
        <v>30814659.84</v>
      </c>
      <c r="G17" s="34">
        <f>G15+G16</f>
        <v>0</v>
      </c>
      <c r="H17" s="34">
        <f>H15+H16</f>
        <v>0</v>
      </c>
      <c r="I17" s="34">
        <f>I15+I16</f>
        <v>0</v>
      </c>
      <c r="J17" s="34">
        <f>J15+J16</f>
        <v>0</v>
      </c>
      <c r="K17" s="34">
        <f t="shared" si="0"/>
        <v>30814659.84</v>
      </c>
      <c r="L17" s="17" t="s">
        <v>50</v>
      </c>
      <c r="M17" s="34">
        <f>M15+M16</f>
        <v>14841696.539999999</v>
      </c>
      <c r="N17" s="35">
        <v>0</v>
      </c>
      <c r="O17" s="34">
        <f>O15+O16</f>
        <v>0</v>
      </c>
      <c r="P17" s="35">
        <v>0</v>
      </c>
      <c r="Q17" s="34">
        <f>Q15+Q16</f>
        <v>0</v>
      </c>
      <c r="R17" s="35">
        <v>0</v>
      </c>
      <c r="S17" s="34">
        <f t="shared" si="1"/>
        <v>45656356.379999995</v>
      </c>
      <c r="T17" s="34">
        <v>0</v>
      </c>
    </row>
    <row r="18" spans="1:20" x14ac:dyDescent="0.25">
      <c r="A18" s="53" t="s">
        <v>56</v>
      </c>
      <c r="B18" s="30" t="s">
        <v>57</v>
      </c>
      <c r="C18" s="31" t="s">
        <v>58</v>
      </c>
      <c r="D18" s="31" t="s">
        <v>59</v>
      </c>
      <c r="E18" s="32">
        <v>0</v>
      </c>
      <c r="F18" s="33">
        <v>0</v>
      </c>
      <c r="G18" s="33">
        <v>17832567.800000001</v>
      </c>
      <c r="H18" s="33">
        <v>6078069.6900000004</v>
      </c>
      <c r="I18" s="33">
        <v>0</v>
      </c>
      <c r="J18" s="33">
        <v>0</v>
      </c>
      <c r="K18" s="34">
        <f t="shared" si="0"/>
        <v>23910637.490000002</v>
      </c>
      <c r="L18" s="17" t="s">
        <v>50</v>
      </c>
      <c r="M18" s="33">
        <v>1133093.8</v>
      </c>
      <c r="N18" s="35">
        <v>0</v>
      </c>
      <c r="O18" s="33">
        <v>0</v>
      </c>
      <c r="P18" s="35">
        <v>0</v>
      </c>
      <c r="Q18" s="33">
        <v>0</v>
      </c>
      <c r="R18" s="35">
        <v>0</v>
      </c>
      <c r="S18" s="34">
        <f t="shared" si="1"/>
        <v>25043731.290000003</v>
      </c>
      <c r="T18" s="34">
        <v>0</v>
      </c>
    </row>
    <row r="19" spans="1:20" x14ac:dyDescent="0.25">
      <c r="A19" s="54"/>
      <c r="B19" s="30" t="s">
        <v>60</v>
      </c>
      <c r="C19" s="31" t="s">
        <v>61</v>
      </c>
      <c r="D19" s="31" t="s">
        <v>62</v>
      </c>
      <c r="E19" s="36">
        <v>8423710.1300000008</v>
      </c>
      <c r="F19" s="33">
        <v>0</v>
      </c>
      <c r="G19" s="33">
        <v>2744152.23</v>
      </c>
      <c r="H19" s="33">
        <v>2190037.65</v>
      </c>
      <c r="I19" s="33">
        <v>0</v>
      </c>
      <c r="J19" s="33">
        <v>0</v>
      </c>
      <c r="K19" s="34">
        <f t="shared" si="0"/>
        <v>4934189.88</v>
      </c>
      <c r="L19" s="17" t="s">
        <v>50</v>
      </c>
      <c r="M19" s="33">
        <v>3489520.25</v>
      </c>
      <c r="N19" s="35">
        <v>0</v>
      </c>
      <c r="O19" s="33">
        <v>0</v>
      </c>
      <c r="P19" s="35">
        <v>0</v>
      </c>
      <c r="Q19" s="33">
        <v>0</v>
      </c>
      <c r="R19" s="35">
        <v>0</v>
      </c>
      <c r="S19" s="34">
        <f t="shared" si="1"/>
        <v>8423710.129999999</v>
      </c>
      <c r="T19" s="34">
        <f>E19-S19</f>
        <v>0</v>
      </c>
    </row>
    <row r="20" spans="1:20" x14ac:dyDescent="0.25">
      <c r="A20" s="54"/>
      <c r="B20" s="30" t="s">
        <v>63</v>
      </c>
      <c r="C20" s="31" t="s">
        <v>64</v>
      </c>
      <c r="D20" s="31" t="s">
        <v>65</v>
      </c>
      <c r="E20" s="32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4">
        <f t="shared" si="0"/>
        <v>0</v>
      </c>
      <c r="L20" s="17" t="s">
        <v>50</v>
      </c>
      <c r="M20" s="33">
        <v>0</v>
      </c>
      <c r="N20" s="35">
        <v>0</v>
      </c>
      <c r="O20" s="33">
        <v>0</v>
      </c>
      <c r="P20" s="35">
        <v>0</v>
      </c>
      <c r="Q20" s="33">
        <v>0</v>
      </c>
      <c r="R20" s="35">
        <v>0</v>
      </c>
      <c r="S20" s="34">
        <f t="shared" si="1"/>
        <v>0</v>
      </c>
      <c r="T20" s="34">
        <v>0</v>
      </c>
    </row>
    <row r="21" spans="1:20" x14ac:dyDescent="0.25">
      <c r="A21" s="54"/>
      <c r="B21" s="30" t="s">
        <v>66</v>
      </c>
      <c r="C21" s="31" t="s">
        <v>67</v>
      </c>
      <c r="D21" s="31" t="s">
        <v>68</v>
      </c>
      <c r="E21" s="36">
        <v>402000</v>
      </c>
      <c r="F21" s="33">
        <v>0</v>
      </c>
      <c r="G21" s="33">
        <v>402000</v>
      </c>
      <c r="H21" s="33">
        <v>0</v>
      </c>
      <c r="I21" s="33">
        <v>0</v>
      </c>
      <c r="J21" s="33">
        <v>0</v>
      </c>
      <c r="K21" s="34">
        <f t="shared" si="0"/>
        <v>402000</v>
      </c>
      <c r="L21" s="17" t="s">
        <v>50</v>
      </c>
      <c r="M21" s="33">
        <v>0</v>
      </c>
      <c r="N21" s="35">
        <v>0</v>
      </c>
      <c r="O21" s="33">
        <v>0</v>
      </c>
      <c r="P21" s="35">
        <v>0</v>
      </c>
      <c r="Q21" s="33">
        <v>0</v>
      </c>
      <c r="R21" s="35">
        <v>0</v>
      </c>
      <c r="S21" s="34">
        <f t="shared" si="1"/>
        <v>402000</v>
      </c>
      <c r="T21" s="34">
        <f>E21-S21</f>
        <v>0</v>
      </c>
    </row>
    <row r="22" spans="1:20" x14ac:dyDescent="0.25">
      <c r="A22" s="54"/>
      <c r="B22" s="26" t="s">
        <v>50</v>
      </c>
      <c r="C22" s="23" t="s">
        <v>69</v>
      </c>
      <c r="D22" s="23" t="s">
        <v>70</v>
      </c>
      <c r="E22" s="34">
        <f>E19+E21</f>
        <v>8825710.1300000008</v>
      </c>
      <c r="F22" s="34">
        <f>F18+F19+F20+F21</f>
        <v>0</v>
      </c>
      <c r="G22" s="34">
        <f>G18+G19+G20+G21</f>
        <v>20978720.030000001</v>
      </c>
      <c r="H22" s="34">
        <f>H18+H19+H20+H21</f>
        <v>8268107.3399999999</v>
      </c>
      <c r="I22" s="34">
        <f>I18+I19+I20+I21</f>
        <v>0</v>
      </c>
      <c r="J22" s="34">
        <f>J18+J19+J20+J21</f>
        <v>0</v>
      </c>
      <c r="K22" s="34">
        <f t="shared" si="0"/>
        <v>29246827.370000001</v>
      </c>
      <c r="L22" s="17" t="s">
        <v>50</v>
      </c>
      <c r="M22" s="34">
        <f>M18+M19+M20+M21</f>
        <v>4622614.05</v>
      </c>
      <c r="N22" s="35">
        <v>0</v>
      </c>
      <c r="O22" s="34">
        <f>O18+O19+O20+O21</f>
        <v>0</v>
      </c>
      <c r="P22" s="35">
        <v>0</v>
      </c>
      <c r="Q22" s="34">
        <f>Q18+Q19+Q20+Q21</f>
        <v>0</v>
      </c>
      <c r="R22" s="35">
        <v>0</v>
      </c>
      <c r="S22" s="34">
        <f t="shared" si="1"/>
        <v>33869441.420000002</v>
      </c>
      <c r="T22" s="34">
        <v>0</v>
      </c>
    </row>
    <row r="23" spans="1:20" x14ac:dyDescent="0.25">
      <c r="A23" s="53" t="s">
        <v>71</v>
      </c>
      <c r="B23" s="30" t="s">
        <v>72</v>
      </c>
      <c r="C23" s="31" t="s">
        <v>73</v>
      </c>
      <c r="D23" s="31" t="s">
        <v>74</v>
      </c>
      <c r="E23" s="32">
        <v>0</v>
      </c>
      <c r="F23" s="33">
        <v>0</v>
      </c>
      <c r="G23" s="33">
        <v>4708432.13</v>
      </c>
      <c r="H23" s="33">
        <v>2888594.27</v>
      </c>
      <c r="I23" s="33">
        <v>0</v>
      </c>
      <c r="J23" s="33">
        <v>0</v>
      </c>
      <c r="K23" s="34">
        <f t="shared" si="0"/>
        <v>7597026.4000000004</v>
      </c>
      <c r="L23" s="17" t="s">
        <v>50</v>
      </c>
      <c r="M23" s="33">
        <v>35801.33</v>
      </c>
      <c r="N23" s="35">
        <v>0</v>
      </c>
      <c r="O23" s="33">
        <v>0</v>
      </c>
      <c r="P23" s="35">
        <v>0</v>
      </c>
      <c r="Q23" s="33">
        <v>0</v>
      </c>
      <c r="R23" s="35">
        <v>0</v>
      </c>
      <c r="S23" s="34">
        <f t="shared" si="1"/>
        <v>7632827.7300000004</v>
      </c>
      <c r="T23" s="34">
        <v>0</v>
      </c>
    </row>
    <row r="24" spans="1:20" x14ac:dyDescent="0.25">
      <c r="A24" s="54"/>
      <c r="B24" s="30" t="s">
        <v>75</v>
      </c>
      <c r="C24" s="31" t="s">
        <v>76</v>
      </c>
      <c r="D24" s="31" t="s">
        <v>77</v>
      </c>
      <c r="E24" s="36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4">
        <f t="shared" si="0"/>
        <v>0</v>
      </c>
      <c r="L24" s="17" t="s">
        <v>50</v>
      </c>
      <c r="M24" s="33">
        <v>0</v>
      </c>
      <c r="N24" s="35">
        <v>0</v>
      </c>
      <c r="O24" s="33">
        <v>0</v>
      </c>
      <c r="P24" s="35">
        <v>0</v>
      </c>
      <c r="Q24" s="33">
        <v>0</v>
      </c>
      <c r="R24" s="35">
        <v>0</v>
      </c>
      <c r="S24" s="34">
        <f t="shared" si="1"/>
        <v>0</v>
      </c>
      <c r="T24" s="34">
        <f>E24-S24</f>
        <v>0</v>
      </c>
    </row>
    <row r="25" spans="1:20" x14ac:dyDescent="0.25">
      <c r="A25" s="54"/>
      <c r="B25" s="30" t="s">
        <v>78</v>
      </c>
      <c r="C25" s="31" t="s">
        <v>79</v>
      </c>
      <c r="D25" s="31" t="s">
        <v>80</v>
      </c>
      <c r="E25" s="36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7">
        <f t="shared" si="0"/>
        <v>0</v>
      </c>
      <c r="L25" s="17" t="s">
        <v>50</v>
      </c>
      <c r="M25" s="33">
        <v>0</v>
      </c>
      <c r="N25" s="35">
        <v>0</v>
      </c>
      <c r="O25" s="33">
        <v>0</v>
      </c>
      <c r="P25" s="35">
        <v>0</v>
      </c>
      <c r="Q25" s="33">
        <v>0</v>
      </c>
      <c r="R25" s="35">
        <v>0</v>
      </c>
      <c r="S25" s="37">
        <f t="shared" si="1"/>
        <v>0</v>
      </c>
      <c r="T25" s="37">
        <f>E25-S25</f>
        <v>0</v>
      </c>
    </row>
    <row r="26" spans="1:20" x14ac:dyDescent="0.25">
      <c r="A26" s="54"/>
      <c r="B26" s="26" t="s">
        <v>50</v>
      </c>
      <c r="C26" s="23" t="s">
        <v>81</v>
      </c>
      <c r="D26" s="23" t="s">
        <v>82</v>
      </c>
      <c r="E26" s="34">
        <f>E24+E25</f>
        <v>0</v>
      </c>
      <c r="F26" s="34">
        <f>F23+F24+F25</f>
        <v>0</v>
      </c>
      <c r="G26" s="34">
        <f>G23+G24+G25</f>
        <v>4708432.13</v>
      </c>
      <c r="H26" s="34">
        <f>H23+H24+H25</f>
        <v>2888594.27</v>
      </c>
      <c r="I26" s="34">
        <f>I23+I24+I25</f>
        <v>0</v>
      </c>
      <c r="J26" s="34">
        <f>J23+J24+J25</f>
        <v>0</v>
      </c>
      <c r="K26" s="34">
        <f t="shared" si="0"/>
        <v>7597026.4000000004</v>
      </c>
      <c r="L26" s="17" t="s">
        <v>50</v>
      </c>
      <c r="M26" s="34">
        <f>M23+M24+M25</f>
        <v>35801.33</v>
      </c>
      <c r="N26" s="35">
        <v>0</v>
      </c>
      <c r="O26" s="34">
        <f>O23+O24+O25</f>
        <v>0</v>
      </c>
      <c r="P26" s="35">
        <v>0</v>
      </c>
      <c r="Q26" s="34">
        <f>Q23+Q24+Q25</f>
        <v>0</v>
      </c>
      <c r="R26" s="35">
        <v>0</v>
      </c>
      <c r="S26" s="34">
        <f t="shared" si="1"/>
        <v>7632827.7300000004</v>
      </c>
      <c r="T26" s="34">
        <v>0</v>
      </c>
    </row>
    <row r="27" spans="1:20" x14ac:dyDescent="0.25">
      <c r="A27" s="53" t="s">
        <v>83</v>
      </c>
      <c r="B27" s="30" t="s">
        <v>84</v>
      </c>
      <c r="C27" s="31" t="s">
        <v>85</v>
      </c>
      <c r="D27" s="31" t="s">
        <v>86</v>
      </c>
      <c r="E27" s="32">
        <v>0</v>
      </c>
      <c r="F27" s="33">
        <v>0</v>
      </c>
      <c r="G27" s="33">
        <v>0</v>
      </c>
      <c r="H27" s="33">
        <v>19635855.039999999</v>
      </c>
      <c r="I27" s="33">
        <v>0</v>
      </c>
      <c r="J27" s="33">
        <v>0</v>
      </c>
      <c r="K27" s="34">
        <f t="shared" si="0"/>
        <v>19635855.039999999</v>
      </c>
      <c r="L27" s="17" t="s">
        <v>50</v>
      </c>
      <c r="M27" s="33">
        <v>10841781.130000001</v>
      </c>
      <c r="N27" s="35">
        <v>0</v>
      </c>
      <c r="O27" s="33">
        <v>0</v>
      </c>
      <c r="P27" s="35">
        <v>0</v>
      </c>
      <c r="Q27" s="33">
        <v>0</v>
      </c>
      <c r="R27" s="35">
        <v>0</v>
      </c>
      <c r="S27" s="34">
        <f t="shared" si="1"/>
        <v>30477636.170000002</v>
      </c>
      <c r="T27" s="34">
        <v>0</v>
      </c>
    </row>
    <row r="28" spans="1:20" x14ac:dyDescent="0.25">
      <c r="A28" s="54"/>
      <c r="B28" s="30" t="s">
        <v>87</v>
      </c>
      <c r="C28" s="31" t="s">
        <v>88</v>
      </c>
      <c r="D28" s="31" t="s">
        <v>89</v>
      </c>
      <c r="E28" s="36">
        <v>826748.92</v>
      </c>
      <c r="F28" s="33">
        <v>0</v>
      </c>
      <c r="G28" s="33">
        <v>0</v>
      </c>
      <c r="H28" s="33">
        <v>555172.27</v>
      </c>
      <c r="I28" s="33">
        <v>0</v>
      </c>
      <c r="J28" s="33">
        <v>0</v>
      </c>
      <c r="K28" s="34">
        <f t="shared" si="0"/>
        <v>555172.27</v>
      </c>
      <c r="L28" s="17" t="s">
        <v>50</v>
      </c>
      <c r="M28" s="33">
        <v>271576.65000000002</v>
      </c>
      <c r="N28" s="35">
        <v>0</v>
      </c>
      <c r="O28" s="33">
        <v>0</v>
      </c>
      <c r="P28" s="35">
        <v>0</v>
      </c>
      <c r="Q28" s="33">
        <v>0</v>
      </c>
      <c r="R28" s="35">
        <v>0</v>
      </c>
      <c r="S28" s="34">
        <f t="shared" si="1"/>
        <v>826748.92</v>
      </c>
      <c r="T28" s="34">
        <f>E28-S28</f>
        <v>0</v>
      </c>
    </row>
    <row r="29" spans="1:20" x14ac:dyDescent="0.25">
      <c r="A29" s="54"/>
      <c r="B29" s="30" t="s">
        <v>90</v>
      </c>
      <c r="C29" s="31" t="s">
        <v>91</v>
      </c>
      <c r="D29" s="31" t="s">
        <v>92</v>
      </c>
      <c r="E29" s="36">
        <v>59697.62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7">
        <f t="shared" si="0"/>
        <v>0</v>
      </c>
      <c r="L29" s="17" t="s">
        <v>50</v>
      </c>
      <c r="M29" s="33">
        <v>59697.62</v>
      </c>
      <c r="N29" s="35">
        <v>0</v>
      </c>
      <c r="O29" s="33">
        <v>0</v>
      </c>
      <c r="P29" s="35">
        <v>0</v>
      </c>
      <c r="Q29" s="33">
        <v>0</v>
      </c>
      <c r="R29" s="35">
        <v>0</v>
      </c>
      <c r="S29" s="37">
        <f t="shared" si="1"/>
        <v>59697.62</v>
      </c>
      <c r="T29" s="37">
        <f>E29-S29</f>
        <v>0</v>
      </c>
    </row>
    <row r="30" spans="1:20" x14ac:dyDescent="0.25">
      <c r="A30" s="54"/>
      <c r="B30" s="26" t="s">
        <v>93</v>
      </c>
      <c r="C30" s="23" t="s">
        <v>93</v>
      </c>
      <c r="D30" s="23" t="s">
        <v>94</v>
      </c>
      <c r="E30" s="34">
        <f>E28+E29</f>
        <v>886446.54</v>
      </c>
      <c r="F30" s="34">
        <f>F27+F28+F29</f>
        <v>0</v>
      </c>
      <c r="G30" s="34">
        <f>G27+G28+G29</f>
        <v>0</v>
      </c>
      <c r="H30" s="34">
        <f>H27+H28+H29</f>
        <v>20191027.309999999</v>
      </c>
      <c r="I30" s="34">
        <f>I27+I28+I29</f>
        <v>0</v>
      </c>
      <c r="J30" s="34">
        <f>J27+J28+J29</f>
        <v>0</v>
      </c>
      <c r="K30" s="34">
        <f t="shared" si="0"/>
        <v>20191027.309999999</v>
      </c>
      <c r="L30" s="17" t="s">
        <v>50</v>
      </c>
      <c r="M30" s="34">
        <f>M27+M28+M29</f>
        <v>11173055.4</v>
      </c>
      <c r="N30" s="38">
        <v>0</v>
      </c>
      <c r="O30" s="34">
        <f>O27+O28+O29</f>
        <v>0</v>
      </c>
      <c r="P30" s="38">
        <v>0</v>
      </c>
      <c r="Q30" s="34">
        <f>Q27+Q28+Q29</f>
        <v>0</v>
      </c>
      <c r="R30" s="35">
        <v>0</v>
      </c>
      <c r="S30" s="34">
        <f t="shared" si="1"/>
        <v>31364082.710000001</v>
      </c>
      <c r="T30" s="34">
        <v>0</v>
      </c>
    </row>
    <row r="31" spans="1:20" x14ac:dyDescent="0.25">
      <c r="A31" s="53" t="s">
        <v>95</v>
      </c>
      <c r="B31" s="30" t="s">
        <v>96</v>
      </c>
      <c r="C31" s="31" t="s">
        <v>97</v>
      </c>
      <c r="D31" s="31" t="s">
        <v>98</v>
      </c>
      <c r="E31" s="32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4">
        <f t="shared" si="0"/>
        <v>0</v>
      </c>
      <c r="L31" s="17" t="s">
        <v>50</v>
      </c>
      <c r="M31" s="33">
        <v>0</v>
      </c>
      <c r="N31" s="35">
        <v>0</v>
      </c>
      <c r="O31" s="33">
        <v>0</v>
      </c>
      <c r="P31" s="35">
        <v>0</v>
      </c>
      <c r="Q31" s="33">
        <v>0</v>
      </c>
      <c r="R31" s="35">
        <v>0</v>
      </c>
      <c r="S31" s="34">
        <f t="shared" si="1"/>
        <v>0</v>
      </c>
      <c r="T31" s="34">
        <v>0</v>
      </c>
    </row>
    <row r="32" spans="1:20" x14ac:dyDescent="0.25">
      <c r="A32" s="54"/>
      <c r="B32" s="30" t="s">
        <v>99</v>
      </c>
      <c r="C32" s="31" t="s">
        <v>100</v>
      </c>
      <c r="D32" s="31" t="s">
        <v>101</v>
      </c>
      <c r="E32" s="32">
        <v>0</v>
      </c>
      <c r="F32" s="33">
        <v>0</v>
      </c>
      <c r="G32" s="33">
        <v>689.95</v>
      </c>
      <c r="H32" s="33">
        <v>1042.67</v>
      </c>
      <c r="I32" s="33">
        <v>0</v>
      </c>
      <c r="J32" s="33">
        <v>0</v>
      </c>
      <c r="K32" s="34">
        <f t="shared" si="0"/>
        <v>1732.6200000000001</v>
      </c>
      <c r="L32" s="17" t="s">
        <v>50</v>
      </c>
      <c r="M32" s="33">
        <v>2204.52</v>
      </c>
      <c r="N32" s="35">
        <v>0</v>
      </c>
      <c r="O32" s="33">
        <v>0</v>
      </c>
      <c r="P32" s="35">
        <v>0</v>
      </c>
      <c r="Q32" s="33">
        <v>0</v>
      </c>
      <c r="R32" s="35">
        <v>0</v>
      </c>
      <c r="S32" s="34">
        <f t="shared" si="1"/>
        <v>3937.1400000000003</v>
      </c>
      <c r="T32" s="34">
        <v>0</v>
      </c>
    </row>
    <row r="33" spans="1:20" x14ac:dyDescent="0.25">
      <c r="A33" s="54"/>
      <c r="B33" s="30" t="s">
        <v>102</v>
      </c>
      <c r="C33" s="31" t="s">
        <v>103</v>
      </c>
      <c r="D33" s="31" t="s">
        <v>104</v>
      </c>
      <c r="E33" s="36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4">
        <f t="shared" si="0"/>
        <v>0</v>
      </c>
      <c r="L33" s="17" t="s">
        <v>50</v>
      </c>
      <c r="M33" s="33">
        <v>0</v>
      </c>
      <c r="N33" s="35">
        <v>0</v>
      </c>
      <c r="O33" s="33">
        <v>0</v>
      </c>
      <c r="P33" s="35">
        <v>0</v>
      </c>
      <c r="Q33" s="33">
        <v>0</v>
      </c>
      <c r="R33" s="35">
        <v>0</v>
      </c>
      <c r="S33" s="34">
        <f t="shared" si="1"/>
        <v>0</v>
      </c>
      <c r="T33" s="34">
        <f>E33-S33</f>
        <v>0</v>
      </c>
    </row>
    <row r="34" spans="1:20" x14ac:dyDescent="0.25">
      <c r="A34" s="54"/>
      <c r="B34" s="30" t="s">
        <v>105</v>
      </c>
      <c r="C34" s="31" t="s">
        <v>106</v>
      </c>
      <c r="D34" s="31" t="s">
        <v>107</v>
      </c>
      <c r="E34" s="36">
        <v>217128.55</v>
      </c>
      <c r="F34" s="33">
        <v>0</v>
      </c>
      <c r="G34" s="33">
        <v>167212.09</v>
      </c>
      <c r="H34" s="33">
        <v>8237.6</v>
      </c>
      <c r="I34" s="33">
        <v>0</v>
      </c>
      <c r="J34" s="33">
        <v>39353.11</v>
      </c>
      <c r="K34" s="34">
        <f t="shared" si="0"/>
        <v>214802.8</v>
      </c>
      <c r="L34" s="17" t="s">
        <v>50</v>
      </c>
      <c r="M34" s="33">
        <v>2325.75</v>
      </c>
      <c r="N34" s="35">
        <v>0</v>
      </c>
      <c r="O34" s="33">
        <v>0</v>
      </c>
      <c r="P34" s="35">
        <v>0</v>
      </c>
      <c r="Q34" s="33">
        <v>0</v>
      </c>
      <c r="R34" s="35">
        <v>0</v>
      </c>
      <c r="S34" s="34">
        <f t="shared" si="1"/>
        <v>217128.55</v>
      </c>
      <c r="T34" s="34">
        <f>E34-S34</f>
        <v>0</v>
      </c>
    </row>
    <row r="35" spans="1:20" x14ac:dyDescent="0.25">
      <c r="A35" s="54"/>
      <c r="B35" s="30" t="s">
        <v>108</v>
      </c>
      <c r="C35" s="31" t="s">
        <v>109</v>
      </c>
      <c r="D35" s="31" t="s">
        <v>110</v>
      </c>
      <c r="E35" s="36">
        <v>20996651.68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4">
        <f t="shared" si="0"/>
        <v>0</v>
      </c>
      <c r="L35" s="17" t="s">
        <v>50</v>
      </c>
      <c r="M35" s="33">
        <v>20996651.68</v>
      </c>
      <c r="N35" s="35">
        <v>0</v>
      </c>
      <c r="O35" s="33">
        <v>0</v>
      </c>
      <c r="P35" s="35">
        <v>0</v>
      </c>
      <c r="Q35" s="33">
        <v>0</v>
      </c>
      <c r="R35" s="35">
        <v>0</v>
      </c>
      <c r="S35" s="34">
        <f t="shared" si="1"/>
        <v>20996651.68</v>
      </c>
      <c r="T35" s="34">
        <f>E35-S35</f>
        <v>0</v>
      </c>
    </row>
    <row r="36" spans="1:20" x14ac:dyDescent="0.25">
      <c r="A36" s="54"/>
      <c r="B36" s="26" t="s">
        <v>50</v>
      </c>
      <c r="C36" s="23" t="s">
        <v>111</v>
      </c>
      <c r="D36" s="23" t="s">
        <v>112</v>
      </c>
      <c r="E36" s="34">
        <f t="shared" ref="E36:J36" si="2">E31+E32+E33+E34+E35</f>
        <v>21213780.23</v>
      </c>
      <c r="F36" s="34">
        <f t="shared" si="2"/>
        <v>0</v>
      </c>
      <c r="G36" s="34">
        <f t="shared" si="2"/>
        <v>167902.04</v>
      </c>
      <c r="H36" s="34">
        <f t="shared" si="2"/>
        <v>9280.27</v>
      </c>
      <c r="I36" s="34">
        <f t="shared" si="2"/>
        <v>0</v>
      </c>
      <c r="J36" s="34">
        <f t="shared" si="2"/>
        <v>39353.11</v>
      </c>
      <c r="K36" s="34">
        <f t="shared" si="0"/>
        <v>216535.41999999998</v>
      </c>
      <c r="L36" s="17" t="s">
        <v>50</v>
      </c>
      <c r="M36" s="34">
        <f>M31+M32+M33+M34+M35</f>
        <v>21001181.949999999</v>
      </c>
      <c r="N36" s="35">
        <v>0</v>
      </c>
      <c r="O36" s="34">
        <f>O31+O32+O33+O34+O35</f>
        <v>0</v>
      </c>
      <c r="P36" s="35">
        <v>0</v>
      </c>
      <c r="Q36" s="34">
        <f>Q31+Q32+Q33+Q34+Q35</f>
        <v>0</v>
      </c>
      <c r="R36" s="35">
        <v>0</v>
      </c>
      <c r="S36" s="34">
        <f t="shared" si="1"/>
        <v>21217717.370000001</v>
      </c>
      <c r="T36" s="34">
        <v>0</v>
      </c>
    </row>
    <row r="37" spans="1:20" x14ac:dyDescent="0.25">
      <c r="A37" s="53" t="s">
        <v>113</v>
      </c>
      <c r="B37" s="30" t="s">
        <v>114</v>
      </c>
      <c r="C37" s="31" t="s">
        <v>115</v>
      </c>
      <c r="D37" s="31" t="s">
        <v>116</v>
      </c>
      <c r="E37" s="36">
        <v>14421430.220000001</v>
      </c>
      <c r="F37" s="33">
        <v>0</v>
      </c>
      <c r="G37" s="33">
        <v>14421430.220000001</v>
      </c>
      <c r="H37" s="33">
        <v>0</v>
      </c>
      <c r="I37" s="33">
        <v>0</v>
      </c>
      <c r="J37" s="33">
        <v>0</v>
      </c>
      <c r="K37" s="34">
        <f t="shared" si="0"/>
        <v>14421430.220000001</v>
      </c>
      <c r="L37" s="17" t="s">
        <v>50</v>
      </c>
      <c r="M37" s="33">
        <v>0</v>
      </c>
      <c r="N37" s="35">
        <v>0</v>
      </c>
      <c r="O37" s="33">
        <v>0</v>
      </c>
      <c r="P37" s="35">
        <v>0</v>
      </c>
      <c r="Q37" s="33">
        <v>0</v>
      </c>
      <c r="R37" s="35">
        <v>0</v>
      </c>
      <c r="S37" s="34">
        <f t="shared" si="1"/>
        <v>14421430.220000001</v>
      </c>
      <c r="T37" s="34">
        <f t="shared" ref="T37:T45" si="3">E37-S37</f>
        <v>0</v>
      </c>
    </row>
    <row r="38" spans="1:20" x14ac:dyDescent="0.25">
      <c r="A38" s="54"/>
      <c r="B38" s="30" t="s">
        <v>117</v>
      </c>
      <c r="C38" s="31" t="s">
        <v>118</v>
      </c>
      <c r="D38" s="31" t="s">
        <v>119</v>
      </c>
      <c r="E38" s="36">
        <v>2500000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4">
        <f t="shared" si="0"/>
        <v>0</v>
      </c>
      <c r="L38" s="17" t="s">
        <v>50</v>
      </c>
      <c r="M38" s="33">
        <v>2500000</v>
      </c>
      <c r="N38" s="35">
        <v>0</v>
      </c>
      <c r="O38" s="33">
        <v>0</v>
      </c>
      <c r="P38" s="35">
        <v>0</v>
      </c>
      <c r="Q38" s="33">
        <v>0</v>
      </c>
      <c r="R38" s="35">
        <v>0</v>
      </c>
      <c r="S38" s="34">
        <f t="shared" si="1"/>
        <v>2500000</v>
      </c>
      <c r="T38" s="34">
        <f t="shared" si="3"/>
        <v>0</v>
      </c>
    </row>
    <row r="39" spans="1:20" x14ac:dyDescent="0.25">
      <c r="A39" s="54"/>
      <c r="B39" s="22" t="s">
        <v>120</v>
      </c>
      <c r="C39" s="23" t="s">
        <v>121</v>
      </c>
      <c r="D39" s="23" t="s">
        <v>122</v>
      </c>
      <c r="E39" s="34">
        <f t="shared" ref="E39:J39" si="4">E37+E38</f>
        <v>16921430.219999999</v>
      </c>
      <c r="F39" s="34">
        <f t="shared" si="4"/>
        <v>0</v>
      </c>
      <c r="G39" s="34">
        <f t="shared" si="4"/>
        <v>14421430.220000001</v>
      </c>
      <c r="H39" s="34">
        <f t="shared" si="4"/>
        <v>0</v>
      </c>
      <c r="I39" s="34">
        <f t="shared" si="4"/>
        <v>0</v>
      </c>
      <c r="J39" s="34">
        <f t="shared" si="4"/>
        <v>0</v>
      </c>
      <c r="K39" s="34">
        <f t="shared" si="0"/>
        <v>14421430.220000001</v>
      </c>
      <c r="L39" s="17" t="s">
        <v>50</v>
      </c>
      <c r="M39" s="34">
        <f>M37+M38</f>
        <v>2500000</v>
      </c>
      <c r="N39" s="35">
        <v>0</v>
      </c>
      <c r="O39" s="34">
        <f>O37+O38</f>
        <v>0</v>
      </c>
      <c r="P39" s="35">
        <v>0</v>
      </c>
      <c r="Q39" s="34">
        <f>Q37+Q38</f>
        <v>0</v>
      </c>
      <c r="R39" s="35">
        <v>0</v>
      </c>
      <c r="S39" s="34">
        <f t="shared" si="1"/>
        <v>16921430.219999999</v>
      </c>
      <c r="T39" s="34">
        <f t="shared" si="3"/>
        <v>0</v>
      </c>
    </row>
    <row r="40" spans="1:20" x14ac:dyDescent="0.25">
      <c r="A40" s="53" t="s">
        <v>123</v>
      </c>
      <c r="B40" s="30" t="s">
        <v>124</v>
      </c>
      <c r="C40" s="31" t="s">
        <v>125</v>
      </c>
      <c r="D40" s="31" t="s">
        <v>126</v>
      </c>
      <c r="E40" s="36">
        <v>7859844.0899999999</v>
      </c>
      <c r="F40" s="33">
        <v>3531784.02</v>
      </c>
      <c r="G40" s="33">
        <v>4328060.07</v>
      </c>
      <c r="H40" s="33">
        <v>0</v>
      </c>
      <c r="I40" s="33">
        <v>0</v>
      </c>
      <c r="J40" s="33">
        <v>0</v>
      </c>
      <c r="K40" s="34">
        <f t="shared" si="0"/>
        <v>7859844.0899999999</v>
      </c>
      <c r="L40" s="17" t="s">
        <v>50</v>
      </c>
      <c r="M40" s="33">
        <v>0</v>
      </c>
      <c r="N40" s="35">
        <v>0</v>
      </c>
      <c r="O40" s="33">
        <v>0</v>
      </c>
      <c r="P40" s="35">
        <v>0</v>
      </c>
      <c r="Q40" s="33">
        <v>0</v>
      </c>
      <c r="R40" s="35">
        <v>0</v>
      </c>
      <c r="S40" s="34">
        <f t="shared" si="1"/>
        <v>7859844.0899999999</v>
      </c>
      <c r="T40" s="34">
        <f t="shared" si="3"/>
        <v>0</v>
      </c>
    </row>
    <row r="41" spans="1:20" x14ac:dyDescent="0.25">
      <c r="A41" s="54"/>
      <c r="B41" s="30" t="s">
        <v>127</v>
      </c>
      <c r="C41" s="31" t="s">
        <v>128</v>
      </c>
      <c r="D41" s="31" t="s">
        <v>129</v>
      </c>
      <c r="E41" s="36">
        <v>405239.67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4">
        <f t="shared" si="0"/>
        <v>0</v>
      </c>
      <c r="L41" s="17" t="s">
        <v>50</v>
      </c>
      <c r="M41" s="33">
        <v>39638.17</v>
      </c>
      <c r="N41" s="35">
        <v>0</v>
      </c>
      <c r="O41" s="33">
        <v>365601.5</v>
      </c>
      <c r="P41" s="35">
        <v>0</v>
      </c>
      <c r="Q41" s="33">
        <v>0</v>
      </c>
      <c r="R41" s="35">
        <v>0</v>
      </c>
      <c r="S41" s="34">
        <f t="shared" si="1"/>
        <v>405239.67</v>
      </c>
      <c r="T41" s="34">
        <f t="shared" si="3"/>
        <v>0</v>
      </c>
    </row>
    <row r="42" spans="1:20" x14ac:dyDescent="0.25">
      <c r="A42" s="54"/>
      <c r="B42" s="30" t="s">
        <v>130</v>
      </c>
      <c r="C42" s="31" t="s">
        <v>131</v>
      </c>
      <c r="D42" s="31" t="s">
        <v>132</v>
      </c>
      <c r="E42" s="36">
        <v>775956.96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4">
        <f t="shared" si="0"/>
        <v>0</v>
      </c>
      <c r="L42" s="17" t="s">
        <v>50</v>
      </c>
      <c r="M42" s="33">
        <v>775956.96</v>
      </c>
      <c r="N42" s="35">
        <v>0</v>
      </c>
      <c r="O42" s="33">
        <v>0</v>
      </c>
      <c r="P42" s="35">
        <v>0</v>
      </c>
      <c r="Q42" s="33">
        <v>0</v>
      </c>
      <c r="R42" s="35">
        <v>0</v>
      </c>
      <c r="S42" s="34">
        <f t="shared" si="1"/>
        <v>775956.96</v>
      </c>
      <c r="T42" s="34">
        <f t="shared" si="3"/>
        <v>0</v>
      </c>
    </row>
    <row r="43" spans="1:20" x14ac:dyDescent="0.25">
      <c r="A43" s="54"/>
      <c r="B43" s="30" t="s">
        <v>133</v>
      </c>
      <c r="C43" s="31" t="s">
        <v>134</v>
      </c>
      <c r="D43" s="31" t="s">
        <v>135</v>
      </c>
      <c r="E43" s="36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4">
        <f t="shared" si="0"/>
        <v>0</v>
      </c>
      <c r="L43" s="17" t="s">
        <v>50</v>
      </c>
      <c r="M43" s="33">
        <v>0</v>
      </c>
      <c r="N43" s="35">
        <v>0</v>
      </c>
      <c r="O43" s="33">
        <v>0</v>
      </c>
      <c r="P43" s="35">
        <v>0</v>
      </c>
      <c r="Q43" s="33">
        <v>0</v>
      </c>
      <c r="R43" s="35">
        <v>0</v>
      </c>
      <c r="S43" s="34">
        <f t="shared" si="1"/>
        <v>0</v>
      </c>
      <c r="T43" s="34">
        <f t="shared" si="3"/>
        <v>0</v>
      </c>
    </row>
    <row r="44" spans="1:20" x14ac:dyDescent="0.25">
      <c r="A44" s="54"/>
      <c r="B44" s="30" t="s">
        <v>136</v>
      </c>
      <c r="C44" s="31" t="s">
        <v>137</v>
      </c>
      <c r="D44" s="31" t="s">
        <v>138</v>
      </c>
      <c r="E44" s="36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4">
        <f t="shared" si="0"/>
        <v>0</v>
      </c>
      <c r="L44" s="17" t="s">
        <v>50</v>
      </c>
      <c r="M44" s="33">
        <v>0</v>
      </c>
      <c r="N44" s="35">
        <v>0</v>
      </c>
      <c r="O44" s="33">
        <v>0</v>
      </c>
      <c r="P44" s="35">
        <v>0</v>
      </c>
      <c r="Q44" s="33">
        <v>0</v>
      </c>
      <c r="R44" s="35">
        <v>0</v>
      </c>
      <c r="S44" s="34">
        <f t="shared" si="1"/>
        <v>0</v>
      </c>
      <c r="T44" s="34">
        <f t="shared" si="3"/>
        <v>0</v>
      </c>
    </row>
    <row r="45" spans="1:20" x14ac:dyDescent="0.25">
      <c r="A45" s="54"/>
      <c r="B45" s="26" t="s">
        <v>50</v>
      </c>
      <c r="C45" s="23" t="s">
        <v>139</v>
      </c>
      <c r="D45" s="23" t="s">
        <v>140</v>
      </c>
      <c r="E45" s="34">
        <f t="shared" ref="E45:J45" si="5">E40+E41+E42+E43+E44</f>
        <v>9041040.7199999988</v>
      </c>
      <c r="F45" s="34">
        <f t="shared" si="5"/>
        <v>3531784.02</v>
      </c>
      <c r="G45" s="34">
        <f t="shared" si="5"/>
        <v>4328060.07</v>
      </c>
      <c r="H45" s="34">
        <f t="shared" si="5"/>
        <v>0</v>
      </c>
      <c r="I45" s="34">
        <f t="shared" si="5"/>
        <v>0</v>
      </c>
      <c r="J45" s="34">
        <f t="shared" si="5"/>
        <v>0</v>
      </c>
      <c r="K45" s="34">
        <f t="shared" si="0"/>
        <v>7859844.0899999999</v>
      </c>
      <c r="L45" s="17" t="s">
        <v>50</v>
      </c>
      <c r="M45" s="34">
        <f>M40+M41+M42+M43+M44</f>
        <v>815595.13</v>
      </c>
      <c r="N45" s="35">
        <v>0</v>
      </c>
      <c r="O45" s="34">
        <f>O40+O41+O42+O43+O44</f>
        <v>365601.5</v>
      </c>
      <c r="P45" s="38">
        <v>0</v>
      </c>
      <c r="Q45" s="34">
        <f>Q40+Q41+Q42+Q43+Q44</f>
        <v>0</v>
      </c>
      <c r="R45" s="35">
        <v>0</v>
      </c>
      <c r="S45" s="34">
        <f t="shared" si="1"/>
        <v>9041040.7199999988</v>
      </c>
      <c r="T45" s="34">
        <f t="shared" si="3"/>
        <v>0</v>
      </c>
    </row>
    <row r="46" spans="1:20" x14ac:dyDescent="0.25">
      <c r="A46" s="7" t="s">
        <v>141</v>
      </c>
      <c r="B46" s="26" t="s">
        <v>50</v>
      </c>
      <c r="C46" s="23" t="s">
        <v>142</v>
      </c>
      <c r="D46" s="23" t="s">
        <v>143</v>
      </c>
      <c r="E46" s="34">
        <f t="shared" ref="E46:J46" si="6">E17+E22+E26+E30+E36+E39+E45</f>
        <v>73858626.510000005</v>
      </c>
      <c r="F46" s="34">
        <f t="shared" si="6"/>
        <v>34346443.859999999</v>
      </c>
      <c r="G46" s="34">
        <f t="shared" si="6"/>
        <v>44604544.490000002</v>
      </c>
      <c r="H46" s="34">
        <f t="shared" si="6"/>
        <v>31357009.189999998</v>
      </c>
      <c r="I46" s="34">
        <f t="shared" si="6"/>
        <v>0</v>
      </c>
      <c r="J46" s="34">
        <f t="shared" si="6"/>
        <v>39353.11</v>
      </c>
      <c r="K46" s="34">
        <f t="shared" si="0"/>
        <v>110347350.64999999</v>
      </c>
      <c r="L46" s="17">
        <f>L17+L22+L26+L30+L36+L39+L45</f>
        <v>0</v>
      </c>
      <c r="M46" s="34">
        <f>M17+M22+M26+M30+M36+M39+M45</f>
        <v>54989944.399999999</v>
      </c>
      <c r="N46" s="35">
        <v>0</v>
      </c>
      <c r="O46" s="34">
        <f>O17+O22+O26+O30+O36+O39+O45</f>
        <v>365601.5</v>
      </c>
      <c r="P46" s="38">
        <v>0</v>
      </c>
      <c r="Q46" s="34">
        <f>Q17+Q22+Q26+Q30+Q36+Q39+Q45</f>
        <v>0</v>
      </c>
      <c r="R46" s="35">
        <v>0</v>
      </c>
      <c r="S46" s="34">
        <f t="shared" si="1"/>
        <v>165702896.54999998</v>
      </c>
      <c r="T46" s="34">
        <v>0</v>
      </c>
    </row>
    <row r="47" spans="1:20" x14ac:dyDescent="0.25">
      <c r="A47" s="53" t="s">
        <v>144</v>
      </c>
      <c r="B47" s="30" t="s">
        <v>145</v>
      </c>
      <c r="C47" s="31" t="s">
        <v>146</v>
      </c>
      <c r="D47" s="31" t="s">
        <v>147</v>
      </c>
      <c r="E47" s="36">
        <v>317181285.17000002</v>
      </c>
      <c r="F47" s="33">
        <v>41433684.189999998</v>
      </c>
      <c r="G47" s="33">
        <v>33380544.140000001</v>
      </c>
      <c r="H47" s="33">
        <v>4800206.9400000004</v>
      </c>
      <c r="I47" s="33">
        <v>0</v>
      </c>
      <c r="J47" s="33">
        <v>1635143.98</v>
      </c>
      <c r="K47" s="34">
        <f t="shared" si="0"/>
        <v>81249579.25</v>
      </c>
      <c r="L47" s="17" t="s">
        <v>50</v>
      </c>
      <c r="M47" s="33">
        <v>235893015.96000001</v>
      </c>
      <c r="N47" s="35">
        <v>0</v>
      </c>
      <c r="O47" s="33">
        <v>0</v>
      </c>
      <c r="P47" s="35">
        <v>0</v>
      </c>
      <c r="Q47" s="33">
        <v>38689.96</v>
      </c>
      <c r="R47" s="35">
        <v>0</v>
      </c>
      <c r="S47" s="34">
        <f t="shared" si="1"/>
        <v>317181285.17000002</v>
      </c>
      <c r="T47" s="34">
        <f>E47-S47</f>
        <v>0</v>
      </c>
    </row>
    <row r="48" spans="1:20" x14ac:dyDescent="0.25">
      <c r="A48" s="54"/>
      <c r="B48" s="30" t="s">
        <v>148</v>
      </c>
      <c r="C48" s="31" t="s">
        <v>149</v>
      </c>
      <c r="D48" s="31" t="s">
        <v>150</v>
      </c>
      <c r="E48" s="36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4">
        <f t="shared" si="0"/>
        <v>0</v>
      </c>
      <c r="L48" s="17" t="s">
        <v>50</v>
      </c>
      <c r="M48" s="33">
        <v>0</v>
      </c>
      <c r="N48" s="35">
        <v>0</v>
      </c>
      <c r="O48" s="33">
        <v>0</v>
      </c>
      <c r="P48" s="35">
        <v>0</v>
      </c>
      <c r="Q48" s="33">
        <v>0</v>
      </c>
      <c r="R48" s="35">
        <v>0</v>
      </c>
      <c r="S48" s="34">
        <f t="shared" si="1"/>
        <v>0</v>
      </c>
      <c r="T48" s="34">
        <f>E48-S48</f>
        <v>0</v>
      </c>
    </row>
    <row r="49" spans="1:20" x14ac:dyDescent="0.25">
      <c r="A49" s="54"/>
      <c r="B49" s="30" t="s">
        <v>151</v>
      </c>
      <c r="C49" s="31" t="s">
        <v>152</v>
      </c>
      <c r="D49" s="31" t="s">
        <v>153</v>
      </c>
      <c r="E49" s="36">
        <v>-1744214.78</v>
      </c>
      <c r="F49" s="33">
        <v>-224071.18</v>
      </c>
      <c r="G49" s="33">
        <v>-173243.61</v>
      </c>
      <c r="H49" s="33">
        <v>-41683.5</v>
      </c>
      <c r="I49" s="33">
        <v>0</v>
      </c>
      <c r="J49" s="33">
        <v>-8703.9599999999991</v>
      </c>
      <c r="K49" s="34">
        <f t="shared" si="0"/>
        <v>-447702.25</v>
      </c>
      <c r="L49" s="17" t="s">
        <v>50</v>
      </c>
      <c r="M49" s="33">
        <v>-1293082.8799999999</v>
      </c>
      <c r="N49" s="35">
        <v>0</v>
      </c>
      <c r="O49" s="33">
        <v>-3429.65</v>
      </c>
      <c r="P49" s="35">
        <v>0</v>
      </c>
      <c r="Q49" s="33">
        <v>0</v>
      </c>
      <c r="R49" s="35">
        <v>0</v>
      </c>
      <c r="S49" s="34">
        <f t="shared" si="1"/>
        <v>-1744214.7799999998</v>
      </c>
      <c r="T49" s="34">
        <f>E49-S49</f>
        <v>0</v>
      </c>
    </row>
    <row r="50" spans="1:20" x14ac:dyDescent="0.25">
      <c r="A50" s="54"/>
      <c r="B50" s="26" t="s">
        <v>50</v>
      </c>
      <c r="C50" s="23" t="s">
        <v>154</v>
      </c>
      <c r="D50" s="23" t="s">
        <v>155</v>
      </c>
      <c r="E50" s="34">
        <f t="shared" ref="E50:J50" si="7">E47+E48+E49</f>
        <v>315437070.39000005</v>
      </c>
      <c r="F50" s="34">
        <f t="shared" si="7"/>
        <v>41209613.009999998</v>
      </c>
      <c r="G50" s="34">
        <f t="shared" si="7"/>
        <v>33207300.530000001</v>
      </c>
      <c r="H50" s="34">
        <f t="shared" si="7"/>
        <v>4758523.4400000004</v>
      </c>
      <c r="I50" s="34">
        <f t="shared" si="7"/>
        <v>0</v>
      </c>
      <c r="J50" s="34">
        <f t="shared" si="7"/>
        <v>1626440.02</v>
      </c>
      <c r="K50" s="34">
        <f t="shared" si="0"/>
        <v>80801876.999999985</v>
      </c>
      <c r="L50" s="17" t="s">
        <v>50</v>
      </c>
      <c r="M50" s="34">
        <f>M47+M48+M49</f>
        <v>234599933.08000001</v>
      </c>
      <c r="N50" s="35">
        <v>0</v>
      </c>
      <c r="O50" s="34">
        <f>O47+O48+O49</f>
        <v>-3429.65</v>
      </c>
      <c r="P50" s="35">
        <v>0</v>
      </c>
      <c r="Q50" s="34">
        <f>Q47+Q48+Q49</f>
        <v>38689.96</v>
      </c>
      <c r="R50" s="35">
        <v>0</v>
      </c>
      <c r="S50" s="34">
        <f t="shared" si="1"/>
        <v>315437070.38999999</v>
      </c>
      <c r="T50" s="34">
        <f>E50-S50</f>
        <v>0</v>
      </c>
    </row>
    <row r="51" spans="1:20" x14ac:dyDescent="0.25">
      <c r="A51" s="7" t="s">
        <v>156</v>
      </c>
      <c r="B51" s="26" t="s">
        <v>50</v>
      </c>
      <c r="C51" s="23" t="s">
        <v>157</v>
      </c>
      <c r="D51" s="23" t="s">
        <v>158</v>
      </c>
      <c r="E51" s="34">
        <f t="shared" ref="E51:J51" si="8">E46+E50</f>
        <v>389295696.90000004</v>
      </c>
      <c r="F51" s="34">
        <f t="shared" si="8"/>
        <v>75556056.870000005</v>
      </c>
      <c r="G51" s="34">
        <f t="shared" si="8"/>
        <v>77811845.020000011</v>
      </c>
      <c r="H51" s="34">
        <f t="shared" si="8"/>
        <v>36115532.629999995</v>
      </c>
      <c r="I51" s="34">
        <f t="shared" si="8"/>
        <v>0</v>
      </c>
      <c r="J51" s="34">
        <f t="shared" si="8"/>
        <v>1665793.1300000001</v>
      </c>
      <c r="K51" s="34">
        <f t="shared" si="0"/>
        <v>191149227.65000001</v>
      </c>
      <c r="L51" s="17">
        <f>L46+L50</f>
        <v>0</v>
      </c>
      <c r="M51" s="34">
        <f>M46+M50</f>
        <v>289589877.48000002</v>
      </c>
      <c r="N51" s="35">
        <v>0</v>
      </c>
      <c r="O51" s="34">
        <f>O46+O50</f>
        <v>362171.85</v>
      </c>
      <c r="P51" s="35">
        <v>0</v>
      </c>
      <c r="Q51" s="34">
        <f>Q46+Q50</f>
        <v>38689.96</v>
      </c>
      <c r="R51" s="35">
        <v>0</v>
      </c>
      <c r="S51" s="34">
        <f t="shared" si="1"/>
        <v>481139966.94000006</v>
      </c>
      <c r="T51" s="34">
        <v>0</v>
      </c>
    </row>
    <row r="52" spans="1:20" x14ac:dyDescent="0.25">
      <c r="A52" s="39" t="s">
        <v>3</v>
      </c>
      <c r="B52" s="39" t="s">
        <v>3</v>
      </c>
      <c r="C52" s="40" t="s">
        <v>3</v>
      </c>
      <c r="D52" s="41" t="s">
        <v>159</v>
      </c>
      <c r="E52" s="29" t="s">
        <v>3</v>
      </c>
      <c r="F52" s="15" t="s">
        <v>3</v>
      </c>
      <c r="G52" s="15" t="s">
        <v>3</v>
      </c>
      <c r="H52" s="15" t="s">
        <v>3</v>
      </c>
      <c r="I52" s="15" t="s">
        <v>3</v>
      </c>
      <c r="J52" s="15" t="s">
        <v>3</v>
      </c>
      <c r="K52" s="19" t="s">
        <v>3</v>
      </c>
      <c r="L52" s="17" t="s">
        <v>3</v>
      </c>
      <c r="M52" s="15" t="s">
        <v>3</v>
      </c>
      <c r="N52" s="15" t="s">
        <v>3</v>
      </c>
      <c r="O52" s="15" t="s">
        <v>3</v>
      </c>
      <c r="P52" s="15" t="s">
        <v>3</v>
      </c>
      <c r="Q52" s="15" t="s">
        <v>3</v>
      </c>
      <c r="R52" s="15" t="s">
        <v>3</v>
      </c>
      <c r="S52" s="19" t="s">
        <v>3</v>
      </c>
      <c r="T52" s="19" t="s">
        <v>3</v>
      </c>
    </row>
    <row r="53" spans="1:20" x14ac:dyDescent="0.25">
      <c r="A53" s="53" t="s">
        <v>160</v>
      </c>
      <c r="B53" s="30" t="s">
        <v>161</v>
      </c>
      <c r="C53" s="31" t="s">
        <v>162</v>
      </c>
      <c r="D53" s="31" t="s">
        <v>163</v>
      </c>
      <c r="E53" s="36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4">
        <f t="shared" ref="K53:K75" si="9">F53+G53+H53+I53+J53</f>
        <v>0</v>
      </c>
      <c r="L53" s="17" t="s">
        <v>50</v>
      </c>
      <c r="M53" s="33">
        <v>0</v>
      </c>
      <c r="N53" s="35">
        <v>0</v>
      </c>
      <c r="O53" s="33">
        <v>0</v>
      </c>
      <c r="P53" s="35">
        <v>0</v>
      </c>
      <c r="Q53" s="33">
        <v>0</v>
      </c>
      <c r="R53" s="35">
        <v>0</v>
      </c>
      <c r="S53" s="34">
        <f t="shared" ref="S53:S75" si="10">M53+O53+Q53+K53</f>
        <v>0</v>
      </c>
      <c r="T53" s="34">
        <f t="shared" ref="T53:T69" si="11">E53-S53</f>
        <v>0</v>
      </c>
    </row>
    <row r="54" spans="1:20" x14ac:dyDescent="0.25">
      <c r="A54" s="54"/>
      <c r="B54" s="30" t="s">
        <v>164</v>
      </c>
      <c r="C54" s="31" t="s">
        <v>165</v>
      </c>
      <c r="D54" s="31" t="s">
        <v>166</v>
      </c>
      <c r="E54" s="36">
        <v>75728.63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4">
        <f t="shared" si="9"/>
        <v>0</v>
      </c>
      <c r="L54" s="17" t="s">
        <v>50</v>
      </c>
      <c r="M54" s="33">
        <v>2230.7800000000002</v>
      </c>
      <c r="N54" s="35">
        <v>0</v>
      </c>
      <c r="O54" s="33">
        <v>73497.850000000006</v>
      </c>
      <c r="P54" s="35">
        <v>0</v>
      </c>
      <c r="Q54" s="33">
        <v>0</v>
      </c>
      <c r="R54" s="35">
        <v>0</v>
      </c>
      <c r="S54" s="34">
        <f t="shared" si="10"/>
        <v>75728.63</v>
      </c>
      <c r="T54" s="34">
        <f t="shared" si="11"/>
        <v>0</v>
      </c>
    </row>
    <row r="55" spans="1:20" x14ac:dyDescent="0.25">
      <c r="A55" s="54"/>
      <c r="B55" s="30" t="s">
        <v>167</v>
      </c>
      <c r="C55" s="31" t="s">
        <v>168</v>
      </c>
      <c r="D55" s="31" t="s">
        <v>169</v>
      </c>
      <c r="E55" s="36">
        <v>4038.2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4">
        <f t="shared" si="9"/>
        <v>0</v>
      </c>
      <c r="L55" s="17" t="s">
        <v>50</v>
      </c>
      <c r="M55" s="33">
        <v>4038.2</v>
      </c>
      <c r="N55" s="35">
        <v>0</v>
      </c>
      <c r="O55" s="33">
        <v>0</v>
      </c>
      <c r="P55" s="35">
        <v>0</v>
      </c>
      <c r="Q55" s="33">
        <v>0</v>
      </c>
      <c r="R55" s="35">
        <v>0</v>
      </c>
      <c r="S55" s="34">
        <f t="shared" si="10"/>
        <v>4038.2</v>
      </c>
      <c r="T55" s="34">
        <f t="shared" si="11"/>
        <v>0</v>
      </c>
    </row>
    <row r="56" spans="1:20" x14ac:dyDescent="0.25">
      <c r="A56" s="54"/>
      <c r="B56" s="26" t="s">
        <v>50</v>
      </c>
      <c r="C56" s="23" t="s">
        <v>170</v>
      </c>
      <c r="D56" s="23" t="s">
        <v>171</v>
      </c>
      <c r="E56" s="34">
        <f t="shared" ref="E56:J56" si="12">E53+E54+E55</f>
        <v>79766.83</v>
      </c>
      <c r="F56" s="34">
        <f t="shared" si="12"/>
        <v>0</v>
      </c>
      <c r="G56" s="34">
        <f t="shared" si="12"/>
        <v>0</v>
      </c>
      <c r="H56" s="34">
        <f t="shared" si="12"/>
        <v>0</v>
      </c>
      <c r="I56" s="34">
        <f t="shared" si="12"/>
        <v>0</v>
      </c>
      <c r="J56" s="34">
        <f t="shared" si="12"/>
        <v>0</v>
      </c>
      <c r="K56" s="34">
        <f t="shared" si="9"/>
        <v>0</v>
      </c>
      <c r="L56" s="17" t="s">
        <v>50</v>
      </c>
      <c r="M56" s="34">
        <f>M53+M54+M55</f>
        <v>6268.98</v>
      </c>
      <c r="N56" s="35">
        <v>0</v>
      </c>
      <c r="O56" s="34">
        <f>O53+O54+O55</f>
        <v>73497.850000000006</v>
      </c>
      <c r="P56" s="35">
        <v>0</v>
      </c>
      <c r="Q56" s="34">
        <f>Q53+Q54+Q55</f>
        <v>0</v>
      </c>
      <c r="R56" s="35">
        <v>0</v>
      </c>
      <c r="S56" s="34">
        <f t="shared" si="10"/>
        <v>79766.83</v>
      </c>
      <c r="T56" s="34">
        <f t="shared" si="11"/>
        <v>0</v>
      </c>
    </row>
    <row r="57" spans="1:20" x14ac:dyDescent="0.25">
      <c r="A57" s="53" t="s">
        <v>172</v>
      </c>
      <c r="B57" s="30" t="s">
        <v>173</v>
      </c>
      <c r="C57" s="31" t="s">
        <v>174</v>
      </c>
      <c r="D57" s="31" t="s">
        <v>175</v>
      </c>
      <c r="E57" s="36">
        <v>30000</v>
      </c>
      <c r="F57" s="33">
        <v>0</v>
      </c>
      <c r="G57" s="33">
        <v>0</v>
      </c>
      <c r="H57" s="33">
        <v>2062.2399999999998</v>
      </c>
      <c r="I57" s="33">
        <v>0</v>
      </c>
      <c r="J57" s="33">
        <v>27683.42</v>
      </c>
      <c r="K57" s="34">
        <f t="shared" si="9"/>
        <v>29745.659999999996</v>
      </c>
      <c r="L57" s="17" t="s">
        <v>50</v>
      </c>
      <c r="M57" s="33">
        <v>0</v>
      </c>
      <c r="N57" s="35">
        <v>0</v>
      </c>
      <c r="O57" s="33">
        <v>254.34</v>
      </c>
      <c r="P57" s="35">
        <v>0</v>
      </c>
      <c r="Q57" s="33">
        <v>0</v>
      </c>
      <c r="R57" s="35">
        <v>0</v>
      </c>
      <c r="S57" s="34">
        <f t="shared" si="10"/>
        <v>29999.999999999996</v>
      </c>
      <c r="T57" s="34">
        <f t="shared" si="11"/>
        <v>0</v>
      </c>
    </row>
    <row r="58" spans="1:20" x14ac:dyDescent="0.25">
      <c r="A58" s="54"/>
      <c r="B58" s="30" t="s">
        <v>176</v>
      </c>
      <c r="C58" s="31" t="s">
        <v>177</v>
      </c>
      <c r="D58" s="31" t="s">
        <v>178</v>
      </c>
      <c r="E58" s="36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4">
        <f t="shared" si="9"/>
        <v>0</v>
      </c>
      <c r="L58" s="17" t="s">
        <v>50</v>
      </c>
      <c r="M58" s="33">
        <v>0</v>
      </c>
      <c r="N58" s="35">
        <v>0</v>
      </c>
      <c r="O58" s="33">
        <v>0</v>
      </c>
      <c r="P58" s="35">
        <v>0</v>
      </c>
      <c r="Q58" s="33">
        <v>0</v>
      </c>
      <c r="R58" s="35">
        <v>0</v>
      </c>
      <c r="S58" s="34">
        <f t="shared" si="10"/>
        <v>0</v>
      </c>
      <c r="T58" s="34">
        <f t="shared" si="11"/>
        <v>0</v>
      </c>
    </row>
    <row r="59" spans="1:20" x14ac:dyDescent="0.25">
      <c r="A59" s="54"/>
      <c r="B59" s="30" t="s">
        <v>179</v>
      </c>
      <c r="C59" s="31" t="s">
        <v>180</v>
      </c>
      <c r="D59" s="31" t="s">
        <v>181</v>
      </c>
      <c r="E59" s="36">
        <v>213000</v>
      </c>
      <c r="F59" s="33">
        <v>1078.3599999999999</v>
      </c>
      <c r="G59" s="33">
        <v>74708.19</v>
      </c>
      <c r="H59" s="33">
        <v>124470.8</v>
      </c>
      <c r="I59" s="33">
        <v>0</v>
      </c>
      <c r="J59" s="33">
        <v>8461.17</v>
      </c>
      <c r="K59" s="34">
        <f t="shared" si="9"/>
        <v>208718.52000000002</v>
      </c>
      <c r="L59" s="17" t="s">
        <v>50</v>
      </c>
      <c r="M59" s="33">
        <v>1033.55</v>
      </c>
      <c r="N59" s="35">
        <v>0</v>
      </c>
      <c r="O59" s="33">
        <v>3247.93</v>
      </c>
      <c r="P59" s="35">
        <v>0</v>
      </c>
      <c r="Q59" s="33">
        <v>0</v>
      </c>
      <c r="R59" s="35">
        <v>0</v>
      </c>
      <c r="S59" s="34">
        <f t="shared" si="10"/>
        <v>213000.00000000003</v>
      </c>
      <c r="T59" s="34">
        <f t="shared" si="11"/>
        <v>0</v>
      </c>
    </row>
    <row r="60" spans="1:20" x14ac:dyDescent="0.25">
      <c r="A60" s="54"/>
      <c r="B60" s="30" t="s">
        <v>182</v>
      </c>
      <c r="C60" s="31" t="s">
        <v>183</v>
      </c>
      <c r="D60" s="31" t="s">
        <v>184</v>
      </c>
      <c r="E60" s="36">
        <v>3070000</v>
      </c>
      <c r="F60" s="33">
        <v>350418.52</v>
      </c>
      <c r="G60" s="33">
        <v>2705148.34</v>
      </c>
      <c r="H60" s="33">
        <v>282.52</v>
      </c>
      <c r="I60" s="33">
        <v>0</v>
      </c>
      <c r="J60" s="33">
        <v>97.21</v>
      </c>
      <c r="K60" s="34">
        <f t="shared" si="9"/>
        <v>3055946.59</v>
      </c>
      <c r="L60" s="17" t="s">
        <v>50</v>
      </c>
      <c r="M60" s="33">
        <v>14019.22</v>
      </c>
      <c r="N60" s="35">
        <v>0</v>
      </c>
      <c r="O60" s="33">
        <v>34.19</v>
      </c>
      <c r="P60" s="35">
        <v>0</v>
      </c>
      <c r="Q60" s="33">
        <v>0</v>
      </c>
      <c r="R60" s="35">
        <v>0</v>
      </c>
      <c r="S60" s="34">
        <f t="shared" si="10"/>
        <v>3070000</v>
      </c>
      <c r="T60" s="34">
        <f t="shared" si="11"/>
        <v>0</v>
      </c>
    </row>
    <row r="61" spans="1:20" x14ac:dyDescent="0.25">
      <c r="A61" s="54"/>
      <c r="B61" s="30" t="s">
        <v>185</v>
      </c>
      <c r="C61" s="31" t="s">
        <v>186</v>
      </c>
      <c r="D61" s="31" t="s">
        <v>187</v>
      </c>
      <c r="E61" s="36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4">
        <f t="shared" si="9"/>
        <v>0</v>
      </c>
      <c r="L61" s="17" t="s">
        <v>50</v>
      </c>
      <c r="M61" s="33">
        <v>0</v>
      </c>
      <c r="N61" s="35">
        <v>0</v>
      </c>
      <c r="O61" s="33">
        <v>0</v>
      </c>
      <c r="P61" s="35">
        <v>0</v>
      </c>
      <c r="Q61" s="33">
        <v>0</v>
      </c>
      <c r="R61" s="35">
        <v>0</v>
      </c>
      <c r="S61" s="34">
        <f t="shared" si="10"/>
        <v>0</v>
      </c>
      <c r="T61" s="34">
        <f t="shared" si="11"/>
        <v>0</v>
      </c>
    </row>
    <row r="62" spans="1:20" x14ac:dyDescent="0.25">
      <c r="A62" s="54"/>
      <c r="B62" s="26" t="s">
        <v>50</v>
      </c>
      <c r="C62" s="23" t="s">
        <v>188</v>
      </c>
      <c r="D62" s="23" t="s">
        <v>189</v>
      </c>
      <c r="E62" s="34">
        <f t="shared" ref="E62:J62" si="13">E57+E58+E59+E60+E61</f>
        <v>3313000</v>
      </c>
      <c r="F62" s="34">
        <f t="shared" si="13"/>
        <v>351496.88</v>
      </c>
      <c r="G62" s="34">
        <f t="shared" si="13"/>
        <v>2779856.53</v>
      </c>
      <c r="H62" s="34">
        <f t="shared" si="13"/>
        <v>126815.56000000001</v>
      </c>
      <c r="I62" s="34">
        <f t="shared" si="13"/>
        <v>0</v>
      </c>
      <c r="J62" s="34">
        <f t="shared" si="13"/>
        <v>36241.799999999996</v>
      </c>
      <c r="K62" s="34">
        <f t="shared" si="9"/>
        <v>3294410.7699999996</v>
      </c>
      <c r="L62" s="17" t="s">
        <v>50</v>
      </c>
      <c r="M62" s="34">
        <f>M57+M58+M59+M60+M61</f>
        <v>15052.769999999999</v>
      </c>
      <c r="N62" s="35">
        <v>0</v>
      </c>
      <c r="O62" s="34">
        <f>O57+O58+O59+O60+O61</f>
        <v>3536.46</v>
      </c>
      <c r="P62" s="35">
        <v>0</v>
      </c>
      <c r="Q62" s="34">
        <f>Q57+Q58+Q59+Q60+Q61</f>
        <v>0</v>
      </c>
      <c r="R62" s="35">
        <v>0</v>
      </c>
      <c r="S62" s="34">
        <f t="shared" si="10"/>
        <v>3312999.9999999995</v>
      </c>
      <c r="T62" s="34">
        <f t="shared" si="11"/>
        <v>0</v>
      </c>
    </row>
    <row r="63" spans="1:20" x14ac:dyDescent="0.25">
      <c r="A63" s="53" t="s">
        <v>190</v>
      </c>
      <c r="B63" s="30" t="s">
        <v>191</v>
      </c>
      <c r="C63" s="31" t="s">
        <v>192</v>
      </c>
      <c r="D63" s="31" t="s">
        <v>193</v>
      </c>
      <c r="E63" s="36">
        <v>12089742.48</v>
      </c>
      <c r="F63" s="33">
        <v>317927.46999999997</v>
      </c>
      <c r="G63" s="33">
        <v>2015994.41</v>
      </c>
      <c r="H63" s="33">
        <v>215657.31</v>
      </c>
      <c r="I63" s="33">
        <v>46066.94</v>
      </c>
      <c r="J63" s="33">
        <v>5845371.4100000001</v>
      </c>
      <c r="K63" s="34">
        <f t="shared" si="9"/>
        <v>8441017.5399999991</v>
      </c>
      <c r="L63" s="17" t="s">
        <v>50</v>
      </c>
      <c r="M63" s="33">
        <v>2211773.3600000013</v>
      </c>
      <c r="N63" s="35">
        <v>0</v>
      </c>
      <c r="O63" s="33">
        <v>1436951.58</v>
      </c>
      <c r="P63" s="35">
        <v>0</v>
      </c>
      <c r="Q63" s="42">
        <v>0</v>
      </c>
      <c r="R63" s="35">
        <v>0</v>
      </c>
      <c r="S63" s="34">
        <f t="shared" si="10"/>
        <v>12089742.48</v>
      </c>
      <c r="T63" s="34">
        <f t="shared" si="11"/>
        <v>0</v>
      </c>
    </row>
    <row r="64" spans="1:20" x14ac:dyDescent="0.25">
      <c r="A64" s="54"/>
      <c r="B64" s="26" t="s">
        <v>50</v>
      </c>
      <c r="C64" s="23" t="s">
        <v>194</v>
      </c>
      <c r="D64" s="23" t="s">
        <v>195</v>
      </c>
      <c r="E64" s="34">
        <f t="shared" ref="E64:J64" si="14">E63</f>
        <v>12089742.48</v>
      </c>
      <c r="F64" s="34">
        <f t="shared" si="14"/>
        <v>317927.46999999997</v>
      </c>
      <c r="G64" s="34">
        <f t="shared" si="14"/>
        <v>2015994.41</v>
      </c>
      <c r="H64" s="34">
        <f t="shared" si="14"/>
        <v>215657.31</v>
      </c>
      <c r="I64" s="34">
        <f t="shared" si="14"/>
        <v>46066.94</v>
      </c>
      <c r="J64" s="34">
        <f t="shared" si="14"/>
        <v>5845371.4100000001</v>
      </c>
      <c r="K64" s="34">
        <f t="shared" si="9"/>
        <v>8441017.5399999991</v>
      </c>
      <c r="L64" s="17" t="s">
        <v>50</v>
      </c>
      <c r="M64" s="34">
        <f>M63</f>
        <v>2211773.3600000013</v>
      </c>
      <c r="N64" s="35">
        <v>0</v>
      </c>
      <c r="O64" s="34">
        <f>O63</f>
        <v>1436951.58</v>
      </c>
      <c r="P64" s="35">
        <v>0</v>
      </c>
      <c r="Q64" s="34">
        <f>Q63</f>
        <v>0</v>
      </c>
      <c r="R64" s="35">
        <v>0</v>
      </c>
      <c r="S64" s="34">
        <f t="shared" si="10"/>
        <v>12089742.48</v>
      </c>
      <c r="T64" s="34">
        <f t="shared" si="11"/>
        <v>0</v>
      </c>
    </row>
    <row r="65" spans="1:20" x14ac:dyDescent="0.25">
      <c r="A65" s="53" t="s">
        <v>196</v>
      </c>
      <c r="B65" s="30" t="s">
        <v>197</v>
      </c>
      <c r="C65" s="31" t="s">
        <v>198</v>
      </c>
      <c r="D65" s="31" t="s">
        <v>199</v>
      </c>
      <c r="E65" s="36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4">
        <f t="shared" si="9"/>
        <v>0</v>
      </c>
      <c r="L65" s="17" t="s">
        <v>50</v>
      </c>
      <c r="M65" s="33">
        <v>0</v>
      </c>
      <c r="N65" s="35">
        <v>0</v>
      </c>
      <c r="O65" s="33">
        <v>0</v>
      </c>
      <c r="P65" s="35">
        <v>0</v>
      </c>
      <c r="Q65" s="33">
        <v>0</v>
      </c>
      <c r="R65" s="35">
        <v>0</v>
      </c>
      <c r="S65" s="34">
        <f t="shared" si="10"/>
        <v>0</v>
      </c>
      <c r="T65" s="34">
        <f t="shared" si="11"/>
        <v>0</v>
      </c>
    </row>
    <row r="66" spans="1:20" x14ac:dyDescent="0.25">
      <c r="A66" s="54"/>
      <c r="B66" s="26" t="s">
        <v>50</v>
      </c>
      <c r="C66" s="23" t="s">
        <v>200</v>
      </c>
      <c r="D66" s="23" t="s">
        <v>201</v>
      </c>
      <c r="E66" s="34">
        <f t="shared" ref="E66:J66" si="15">E65</f>
        <v>0</v>
      </c>
      <c r="F66" s="34">
        <f t="shared" si="15"/>
        <v>0</v>
      </c>
      <c r="G66" s="34">
        <f t="shared" si="15"/>
        <v>0</v>
      </c>
      <c r="H66" s="34">
        <f t="shared" si="15"/>
        <v>0</v>
      </c>
      <c r="I66" s="34">
        <f t="shared" si="15"/>
        <v>0</v>
      </c>
      <c r="J66" s="34">
        <f t="shared" si="15"/>
        <v>0</v>
      </c>
      <c r="K66" s="34">
        <f t="shared" si="9"/>
        <v>0</v>
      </c>
      <c r="L66" s="17" t="s">
        <v>50</v>
      </c>
      <c r="M66" s="34">
        <f>M65</f>
        <v>0</v>
      </c>
      <c r="N66" s="35">
        <v>0</v>
      </c>
      <c r="O66" s="34">
        <f>O65</f>
        <v>0</v>
      </c>
      <c r="P66" s="35">
        <v>0</v>
      </c>
      <c r="Q66" s="34">
        <f>Q65</f>
        <v>0</v>
      </c>
      <c r="R66" s="35">
        <v>0</v>
      </c>
      <c r="S66" s="34">
        <f t="shared" si="10"/>
        <v>0</v>
      </c>
      <c r="T66" s="34">
        <f t="shared" si="11"/>
        <v>0</v>
      </c>
    </row>
    <row r="67" spans="1:20" x14ac:dyDescent="0.25">
      <c r="A67" s="53" t="s">
        <v>202</v>
      </c>
      <c r="B67" s="30" t="s">
        <v>203</v>
      </c>
      <c r="C67" s="31" t="s">
        <v>204</v>
      </c>
      <c r="D67" s="31" t="s">
        <v>205</v>
      </c>
      <c r="E67" s="36">
        <v>990000</v>
      </c>
      <c r="F67" s="33">
        <v>51634.85</v>
      </c>
      <c r="G67" s="33">
        <v>59491.85</v>
      </c>
      <c r="H67" s="33">
        <v>77151.28</v>
      </c>
      <c r="I67" s="33">
        <v>0</v>
      </c>
      <c r="J67" s="33">
        <v>191044.03</v>
      </c>
      <c r="K67" s="34">
        <f t="shared" si="9"/>
        <v>379322.01</v>
      </c>
      <c r="L67" s="17" t="s">
        <v>50</v>
      </c>
      <c r="M67" s="33">
        <v>347143.84</v>
      </c>
      <c r="N67" s="35">
        <v>0</v>
      </c>
      <c r="O67" s="33">
        <v>263534.15000000002</v>
      </c>
      <c r="P67" s="35">
        <v>0</v>
      </c>
      <c r="Q67" s="33">
        <v>0</v>
      </c>
      <c r="R67" s="35">
        <v>0</v>
      </c>
      <c r="S67" s="34">
        <f t="shared" si="10"/>
        <v>990000</v>
      </c>
      <c r="T67" s="34">
        <f t="shared" si="11"/>
        <v>0</v>
      </c>
    </row>
    <row r="68" spans="1:20" x14ac:dyDescent="0.25">
      <c r="A68" s="54"/>
      <c r="B68" s="26" t="s">
        <v>50</v>
      </c>
      <c r="C68" s="23" t="s">
        <v>206</v>
      </c>
      <c r="D68" s="23" t="s">
        <v>207</v>
      </c>
      <c r="E68" s="34">
        <f t="shared" ref="E68:J68" si="16">E67</f>
        <v>990000</v>
      </c>
      <c r="F68" s="34">
        <f t="shared" si="16"/>
        <v>51634.85</v>
      </c>
      <c r="G68" s="34">
        <f t="shared" si="16"/>
        <v>59491.85</v>
      </c>
      <c r="H68" s="34">
        <f t="shared" si="16"/>
        <v>77151.28</v>
      </c>
      <c r="I68" s="34">
        <f t="shared" si="16"/>
        <v>0</v>
      </c>
      <c r="J68" s="34">
        <f t="shared" si="16"/>
        <v>191044.03</v>
      </c>
      <c r="K68" s="34">
        <f t="shared" si="9"/>
        <v>379322.01</v>
      </c>
      <c r="L68" s="17" t="s">
        <v>50</v>
      </c>
      <c r="M68" s="34">
        <f>M67</f>
        <v>347143.84</v>
      </c>
      <c r="N68" s="35">
        <f>N67</f>
        <v>0</v>
      </c>
      <c r="O68" s="34">
        <f>O67</f>
        <v>263534.15000000002</v>
      </c>
      <c r="P68" s="35">
        <f>P67</f>
        <v>0</v>
      </c>
      <c r="Q68" s="34">
        <f>Q67</f>
        <v>0</v>
      </c>
      <c r="R68" s="35">
        <v>0</v>
      </c>
      <c r="S68" s="34">
        <f t="shared" si="10"/>
        <v>990000</v>
      </c>
      <c r="T68" s="34">
        <f t="shared" si="11"/>
        <v>0</v>
      </c>
    </row>
    <row r="69" spans="1:20" x14ac:dyDescent="0.25">
      <c r="A69" s="7" t="s">
        <v>208</v>
      </c>
      <c r="B69" s="26" t="s">
        <v>50</v>
      </c>
      <c r="C69" s="23" t="s">
        <v>209</v>
      </c>
      <c r="D69" s="23" t="s">
        <v>210</v>
      </c>
      <c r="E69" s="34">
        <f t="shared" ref="E69:J69" si="17">E56+E62+E64+E66+E68</f>
        <v>16472509.310000001</v>
      </c>
      <c r="F69" s="34">
        <f t="shared" si="17"/>
        <v>721059.2</v>
      </c>
      <c r="G69" s="34">
        <f t="shared" si="17"/>
        <v>4855342.7899999991</v>
      </c>
      <c r="H69" s="34">
        <f t="shared" si="17"/>
        <v>419624.15</v>
      </c>
      <c r="I69" s="34">
        <f t="shared" si="17"/>
        <v>46066.94</v>
      </c>
      <c r="J69" s="34">
        <f t="shared" si="17"/>
        <v>6072657.2400000002</v>
      </c>
      <c r="K69" s="34">
        <f t="shared" si="9"/>
        <v>12114750.32</v>
      </c>
      <c r="L69" s="17">
        <f>L56+L62+L64+L66+L68</f>
        <v>0</v>
      </c>
      <c r="M69" s="34">
        <f>M56+M62+M64+M66+M68</f>
        <v>2580238.9500000011</v>
      </c>
      <c r="N69" s="35">
        <v>0</v>
      </c>
      <c r="O69" s="34">
        <f>O56+O62+O64+O66+O68</f>
        <v>1777520.04</v>
      </c>
      <c r="P69" s="38">
        <f>P56+P62+P64+P66+P68</f>
        <v>0</v>
      </c>
      <c r="Q69" s="34">
        <f>Q56+Q62+Q64+Q66+Q68</f>
        <v>0</v>
      </c>
      <c r="R69" s="35">
        <v>0</v>
      </c>
      <c r="S69" s="34">
        <f t="shared" si="10"/>
        <v>16472509.310000002</v>
      </c>
      <c r="T69" s="34">
        <f t="shared" si="11"/>
        <v>0</v>
      </c>
    </row>
    <row r="70" spans="1:20" x14ac:dyDescent="0.25">
      <c r="A70" s="53" t="s">
        <v>211</v>
      </c>
      <c r="B70" s="30" t="s">
        <v>212</v>
      </c>
      <c r="C70" s="31" t="s">
        <v>213</v>
      </c>
      <c r="D70" s="31" t="s">
        <v>214</v>
      </c>
      <c r="E70" s="32">
        <v>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34">
        <f t="shared" si="9"/>
        <v>0</v>
      </c>
      <c r="L70" s="17" t="s">
        <v>50</v>
      </c>
      <c r="M70" s="33">
        <v>0</v>
      </c>
      <c r="N70" s="35">
        <v>0</v>
      </c>
      <c r="O70" s="33">
        <v>0</v>
      </c>
      <c r="P70" s="35">
        <v>0</v>
      </c>
      <c r="Q70" s="33">
        <v>0</v>
      </c>
      <c r="R70" s="35">
        <v>0</v>
      </c>
      <c r="S70" s="34">
        <f t="shared" si="10"/>
        <v>0</v>
      </c>
      <c r="T70" s="34">
        <v>0</v>
      </c>
    </row>
    <row r="71" spans="1:20" x14ac:dyDescent="0.25">
      <c r="A71" s="54"/>
      <c r="B71" s="30" t="s">
        <v>215</v>
      </c>
      <c r="C71" s="31" t="s">
        <v>216</v>
      </c>
      <c r="D71" s="31" t="s">
        <v>217</v>
      </c>
      <c r="E71" s="32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4">
        <f t="shared" si="9"/>
        <v>0</v>
      </c>
      <c r="L71" s="17" t="s">
        <v>50</v>
      </c>
      <c r="M71" s="33">
        <v>0</v>
      </c>
      <c r="N71" s="35">
        <v>0</v>
      </c>
      <c r="O71" s="33">
        <v>0</v>
      </c>
      <c r="P71" s="35">
        <v>0</v>
      </c>
      <c r="Q71" s="33">
        <v>0</v>
      </c>
      <c r="R71" s="35">
        <v>0</v>
      </c>
      <c r="S71" s="34">
        <f t="shared" si="10"/>
        <v>0</v>
      </c>
      <c r="T71" s="34">
        <v>0</v>
      </c>
    </row>
    <row r="72" spans="1:20" x14ac:dyDescent="0.25">
      <c r="A72" s="54"/>
      <c r="B72" s="30" t="s">
        <v>218</v>
      </c>
      <c r="C72" s="43" t="s">
        <v>218</v>
      </c>
      <c r="D72" s="31" t="s">
        <v>219</v>
      </c>
      <c r="E72" s="36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4">
        <f t="shared" si="9"/>
        <v>0</v>
      </c>
      <c r="L72" s="17" t="s">
        <v>50</v>
      </c>
      <c r="M72" s="33">
        <v>0</v>
      </c>
      <c r="N72" s="35">
        <v>0</v>
      </c>
      <c r="O72" s="33">
        <v>0</v>
      </c>
      <c r="P72" s="35">
        <v>0</v>
      </c>
      <c r="Q72" s="33">
        <v>0</v>
      </c>
      <c r="R72" s="35">
        <v>0</v>
      </c>
      <c r="S72" s="34">
        <f t="shared" si="10"/>
        <v>0</v>
      </c>
      <c r="T72" s="34">
        <v>0</v>
      </c>
    </row>
    <row r="73" spans="1:20" x14ac:dyDescent="0.25">
      <c r="A73" s="54"/>
      <c r="B73" s="30" t="s">
        <v>220</v>
      </c>
      <c r="C73" s="43" t="s">
        <v>220</v>
      </c>
      <c r="D73" s="31" t="s">
        <v>221</v>
      </c>
      <c r="E73" s="36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4">
        <f t="shared" si="9"/>
        <v>0</v>
      </c>
      <c r="L73" s="17" t="s">
        <v>50</v>
      </c>
      <c r="M73" s="33">
        <v>0</v>
      </c>
      <c r="N73" s="35">
        <v>0</v>
      </c>
      <c r="O73" s="33">
        <v>0</v>
      </c>
      <c r="P73" s="35">
        <v>0</v>
      </c>
      <c r="Q73" s="33">
        <v>0</v>
      </c>
      <c r="R73" s="35">
        <v>0</v>
      </c>
      <c r="S73" s="34">
        <f t="shared" si="10"/>
        <v>0</v>
      </c>
      <c r="T73" s="34">
        <v>0</v>
      </c>
    </row>
    <row r="74" spans="1:20" x14ac:dyDescent="0.25">
      <c r="A74" s="54"/>
      <c r="B74" s="26" t="s">
        <v>50</v>
      </c>
      <c r="C74" s="23" t="s">
        <v>222</v>
      </c>
      <c r="D74" s="23" t="s">
        <v>223</v>
      </c>
      <c r="E74" s="34">
        <f t="shared" ref="E74:J74" si="18">E70+E71+E72+E73</f>
        <v>0</v>
      </c>
      <c r="F74" s="34">
        <f t="shared" si="18"/>
        <v>0</v>
      </c>
      <c r="G74" s="34">
        <f t="shared" si="18"/>
        <v>0</v>
      </c>
      <c r="H74" s="34">
        <f t="shared" si="18"/>
        <v>0</v>
      </c>
      <c r="I74" s="34">
        <f t="shared" si="18"/>
        <v>0</v>
      </c>
      <c r="J74" s="34">
        <f t="shared" si="18"/>
        <v>0</v>
      </c>
      <c r="K74" s="34">
        <f t="shared" si="9"/>
        <v>0</v>
      </c>
      <c r="L74" s="17">
        <f>M15+M18+M20+M23+M27+M31+M32</f>
        <v>12012880.780000001</v>
      </c>
      <c r="M74" s="34">
        <f>M70+M71+M72+M73</f>
        <v>0</v>
      </c>
      <c r="N74" s="35">
        <v>0</v>
      </c>
      <c r="O74" s="34">
        <f>O70+O71+O72+O73</f>
        <v>0</v>
      </c>
      <c r="P74" s="35">
        <v>0</v>
      </c>
      <c r="Q74" s="34">
        <f>Q70+Q71+Q72+Q73</f>
        <v>0</v>
      </c>
      <c r="R74" s="35">
        <v>0</v>
      </c>
      <c r="S74" s="34">
        <f t="shared" si="10"/>
        <v>0</v>
      </c>
      <c r="T74" s="34">
        <f>E74-S74</f>
        <v>0</v>
      </c>
    </row>
    <row r="75" spans="1:20" x14ac:dyDescent="0.25">
      <c r="A75" s="7" t="s">
        <v>224</v>
      </c>
      <c r="B75" s="26" t="s">
        <v>50</v>
      </c>
      <c r="C75" s="23" t="s">
        <v>225</v>
      </c>
      <c r="D75" s="23" t="s">
        <v>226</v>
      </c>
      <c r="E75" s="34">
        <f t="shared" ref="E75:J75" si="19">E51+E69+E74</f>
        <v>405768206.21000004</v>
      </c>
      <c r="F75" s="34">
        <f t="shared" si="19"/>
        <v>76277116.070000008</v>
      </c>
      <c r="G75" s="34">
        <f t="shared" si="19"/>
        <v>82667187.810000002</v>
      </c>
      <c r="H75" s="34">
        <f t="shared" si="19"/>
        <v>36535156.779999994</v>
      </c>
      <c r="I75" s="34">
        <f t="shared" si="19"/>
        <v>46066.94</v>
      </c>
      <c r="J75" s="34">
        <f t="shared" si="19"/>
        <v>7738450.3700000001</v>
      </c>
      <c r="K75" s="34">
        <f t="shared" si="9"/>
        <v>203263977.97</v>
      </c>
      <c r="L75" s="17">
        <f>L51+L69+L74</f>
        <v>12012880.780000001</v>
      </c>
      <c r="M75" s="34">
        <f>M51+M69+M74</f>
        <v>292170116.43000001</v>
      </c>
      <c r="N75" s="35">
        <v>0</v>
      </c>
      <c r="O75" s="34">
        <f>O51+O69+O74</f>
        <v>2139691.89</v>
      </c>
      <c r="P75" s="35">
        <v>0</v>
      </c>
      <c r="Q75" s="34">
        <f>Q51+Q69+Q74</f>
        <v>38689.96</v>
      </c>
      <c r="R75" s="35">
        <v>0</v>
      </c>
      <c r="S75" s="34">
        <f t="shared" si="10"/>
        <v>497612476.25</v>
      </c>
      <c r="T75" s="34">
        <v>0</v>
      </c>
    </row>
    <row r="76" spans="1:20" x14ac:dyDescent="0.25">
      <c r="A76" s="17" t="s">
        <v>3</v>
      </c>
      <c r="B76" s="17" t="s">
        <v>3</v>
      </c>
      <c r="C76" s="44" t="s">
        <v>3</v>
      </c>
      <c r="D76" s="45" t="s">
        <v>227</v>
      </c>
      <c r="E76" s="15" t="s">
        <v>3</v>
      </c>
      <c r="F76" s="15" t="s">
        <v>3</v>
      </c>
      <c r="G76" s="15" t="s">
        <v>3</v>
      </c>
      <c r="H76" s="15" t="s">
        <v>3</v>
      </c>
      <c r="I76" s="15" t="s">
        <v>3</v>
      </c>
      <c r="J76" s="15" t="s">
        <v>3</v>
      </c>
      <c r="K76" s="19" t="s">
        <v>3</v>
      </c>
      <c r="L76" s="17" t="s">
        <v>3</v>
      </c>
      <c r="M76" s="15" t="s">
        <v>3</v>
      </c>
      <c r="N76" s="15" t="s">
        <v>3</v>
      </c>
      <c r="O76" s="15" t="s">
        <v>3</v>
      </c>
      <c r="P76" s="15" t="s">
        <v>3</v>
      </c>
      <c r="Q76" s="15" t="s">
        <v>3</v>
      </c>
      <c r="R76" s="15" t="s">
        <v>3</v>
      </c>
      <c r="S76" s="19" t="s">
        <v>3</v>
      </c>
      <c r="T76" s="19" t="s">
        <v>3</v>
      </c>
    </row>
    <row r="77" spans="1:20" x14ac:dyDescent="0.25">
      <c r="A77" s="53" t="s">
        <v>228</v>
      </c>
      <c r="B77" s="30" t="s">
        <v>229</v>
      </c>
      <c r="C77" s="31" t="s">
        <v>230</v>
      </c>
      <c r="D77" s="31" t="s">
        <v>231</v>
      </c>
      <c r="E77" s="46">
        <v>39761000</v>
      </c>
      <c r="F77" s="47">
        <v>9728086.0899999999</v>
      </c>
      <c r="G77" s="47">
        <v>12962427.560000001</v>
      </c>
      <c r="H77" s="47">
        <v>491069.89</v>
      </c>
      <c r="I77" s="47">
        <v>0</v>
      </c>
      <c r="J77" s="47">
        <v>0</v>
      </c>
      <c r="K77" s="13">
        <f t="shared" ref="K77:K108" si="20">F77+G77+H77+I77+J77</f>
        <v>23181583.539999999</v>
      </c>
      <c r="L77" s="17" t="s">
        <v>50</v>
      </c>
      <c r="M77" s="47">
        <v>16579416.460000001</v>
      </c>
      <c r="N77" s="15">
        <v>0</v>
      </c>
      <c r="O77" s="47">
        <v>0</v>
      </c>
      <c r="P77" s="15">
        <v>0</v>
      </c>
      <c r="Q77" s="47">
        <v>0</v>
      </c>
      <c r="R77" s="15">
        <v>0</v>
      </c>
      <c r="S77" s="13">
        <f t="shared" ref="S77:S108" si="21">M77+O77+Q77+K77</f>
        <v>39761000</v>
      </c>
      <c r="T77" s="13">
        <f t="shared" ref="T77:T108" si="22">E77-S77</f>
        <v>0</v>
      </c>
    </row>
    <row r="78" spans="1:20" x14ac:dyDescent="0.25">
      <c r="A78" s="54"/>
      <c r="B78" s="30" t="s">
        <v>232</v>
      </c>
      <c r="C78" s="31" t="s">
        <v>233</v>
      </c>
      <c r="D78" s="31" t="s">
        <v>234</v>
      </c>
      <c r="E78" s="46">
        <v>198902.5</v>
      </c>
      <c r="F78" s="47">
        <v>0</v>
      </c>
      <c r="G78" s="47">
        <v>198902.5</v>
      </c>
      <c r="H78" s="47">
        <v>0</v>
      </c>
      <c r="I78" s="47">
        <v>0</v>
      </c>
      <c r="J78" s="47">
        <v>0</v>
      </c>
      <c r="K78" s="13">
        <f t="shared" si="20"/>
        <v>198902.5</v>
      </c>
      <c r="L78" s="17" t="s">
        <v>50</v>
      </c>
      <c r="M78" s="47">
        <v>0</v>
      </c>
      <c r="N78" s="15">
        <v>0</v>
      </c>
      <c r="O78" s="47">
        <v>0</v>
      </c>
      <c r="P78" s="15">
        <v>0</v>
      </c>
      <c r="Q78" s="47">
        <v>0</v>
      </c>
      <c r="R78" s="15">
        <v>0</v>
      </c>
      <c r="S78" s="13">
        <f t="shared" si="21"/>
        <v>198902.5</v>
      </c>
      <c r="T78" s="13">
        <f t="shared" si="22"/>
        <v>0</v>
      </c>
    </row>
    <row r="79" spans="1:20" x14ac:dyDescent="0.25">
      <c r="A79" s="54"/>
      <c r="B79" s="30" t="s">
        <v>235</v>
      </c>
      <c r="C79" s="31" t="s">
        <v>236</v>
      </c>
      <c r="D79" s="31" t="s">
        <v>237</v>
      </c>
      <c r="E79" s="46">
        <v>19512325</v>
      </c>
      <c r="F79" s="47">
        <v>1520296.74</v>
      </c>
      <c r="G79" s="47">
        <v>3422231.67</v>
      </c>
      <c r="H79" s="47">
        <v>9467793.6300000008</v>
      </c>
      <c r="I79" s="47">
        <v>256.64</v>
      </c>
      <c r="J79" s="47">
        <v>1361217.25</v>
      </c>
      <c r="K79" s="13">
        <f t="shared" si="20"/>
        <v>15771795.930000002</v>
      </c>
      <c r="L79" s="17" t="s">
        <v>50</v>
      </c>
      <c r="M79" s="47">
        <v>3739062.41</v>
      </c>
      <c r="N79" s="15">
        <v>0</v>
      </c>
      <c r="O79" s="47">
        <v>1466.66</v>
      </c>
      <c r="P79" s="15">
        <v>0</v>
      </c>
      <c r="Q79" s="47">
        <v>0</v>
      </c>
      <c r="R79" s="15">
        <v>0</v>
      </c>
      <c r="S79" s="13">
        <f t="shared" si="21"/>
        <v>19512325</v>
      </c>
      <c r="T79" s="13">
        <f t="shared" si="22"/>
        <v>0</v>
      </c>
    </row>
    <row r="80" spans="1:20" x14ac:dyDescent="0.25">
      <c r="A80" s="54"/>
      <c r="B80" s="30" t="s">
        <v>238</v>
      </c>
      <c r="C80" s="31" t="s">
        <v>239</v>
      </c>
      <c r="D80" s="31" t="s">
        <v>240</v>
      </c>
      <c r="E80" s="46">
        <v>580000</v>
      </c>
      <c r="F80" s="47">
        <v>8921.51</v>
      </c>
      <c r="G80" s="47">
        <v>0</v>
      </c>
      <c r="H80" s="47">
        <v>0</v>
      </c>
      <c r="I80" s="47">
        <v>0</v>
      </c>
      <c r="J80" s="47">
        <v>0</v>
      </c>
      <c r="K80" s="13">
        <f t="shared" si="20"/>
        <v>8921.51</v>
      </c>
      <c r="L80" s="17" t="s">
        <v>50</v>
      </c>
      <c r="M80" s="47">
        <v>571078.49</v>
      </c>
      <c r="N80" s="15">
        <v>0</v>
      </c>
      <c r="O80" s="47">
        <v>0</v>
      </c>
      <c r="P80" s="15">
        <v>0</v>
      </c>
      <c r="Q80" s="47">
        <v>0</v>
      </c>
      <c r="R80" s="15">
        <v>0</v>
      </c>
      <c r="S80" s="13">
        <f t="shared" si="21"/>
        <v>580000</v>
      </c>
      <c r="T80" s="13">
        <f t="shared" si="22"/>
        <v>0</v>
      </c>
    </row>
    <row r="81" spans="1:20" x14ac:dyDescent="0.25">
      <c r="A81" s="54"/>
      <c r="B81" s="30" t="s">
        <v>241</v>
      </c>
      <c r="C81" s="31" t="s">
        <v>242</v>
      </c>
      <c r="D81" s="31" t="s">
        <v>243</v>
      </c>
      <c r="E81" s="46">
        <v>1807550</v>
      </c>
      <c r="F81" s="47">
        <v>1623.82</v>
      </c>
      <c r="G81" s="47">
        <v>106645.75999999999</v>
      </c>
      <c r="H81" s="47">
        <v>0</v>
      </c>
      <c r="I81" s="47">
        <v>0</v>
      </c>
      <c r="J81" s="47">
        <v>0</v>
      </c>
      <c r="K81" s="13">
        <f t="shared" si="20"/>
        <v>108269.58</v>
      </c>
      <c r="L81" s="17" t="s">
        <v>50</v>
      </c>
      <c r="M81" s="47">
        <v>1699280.42</v>
      </c>
      <c r="N81" s="15">
        <v>0</v>
      </c>
      <c r="O81" s="47">
        <v>0</v>
      </c>
      <c r="P81" s="15">
        <v>0</v>
      </c>
      <c r="Q81" s="47">
        <v>0</v>
      </c>
      <c r="R81" s="15">
        <v>0</v>
      </c>
      <c r="S81" s="13">
        <f t="shared" si="21"/>
        <v>1807550</v>
      </c>
      <c r="T81" s="13">
        <f t="shared" si="22"/>
        <v>0</v>
      </c>
    </row>
    <row r="82" spans="1:20" x14ac:dyDescent="0.25">
      <c r="A82" s="54"/>
      <c r="B82" s="30" t="s">
        <v>244</v>
      </c>
      <c r="C82" s="31" t="s">
        <v>245</v>
      </c>
      <c r="D82" s="31" t="s">
        <v>246</v>
      </c>
      <c r="E82" s="46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13">
        <f t="shared" si="20"/>
        <v>0</v>
      </c>
      <c r="L82" s="17" t="s">
        <v>50</v>
      </c>
      <c r="M82" s="47">
        <v>0</v>
      </c>
      <c r="N82" s="15">
        <v>0</v>
      </c>
      <c r="O82" s="47">
        <v>0</v>
      </c>
      <c r="P82" s="15">
        <v>0</v>
      </c>
      <c r="Q82" s="47">
        <v>0</v>
      </c>
      <c r="R82" s="15">
        <v>0</v>
      </c>
      <c r="S82" s="13">
        <f t="shared" si="21"/>
        <v>0</v>
      </c>
      <c r="T82" s="13">
        <f t="shared" si="22"/>
        <v>0</v>
      </c>
    </row>
    <row r="83" spans="1:20" x14ac:dyDescent="0.25">
      <c r="A83" s="54"/>
      <c r="B83" s="30" t="s">
        <v>247</v>
      </c>
      <c r="C83" s="31" t="s">
        <v>248</v>
      </c>
      <c r="D83" s="31" t="s">
        <v>249</v>
      </c>
      <c r="E83" s="46">
        <v>15000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13">
        <f t="shared" si="20"/>
        <v>0</v>
      </c>
      <c r="L83" s="17" t="s">
        <v>50</v>
      </c>
      <c r="M83" s="47">
        <v>15000</v>
      </c>
      <c r="N83" s="15">
        <v>0</v>
      </c>
      <c r="O83" s="47">
        <v>0</v>
      </c>
      <c r="P83" s="15">
        <v>0</v>
      </c>
      <c r="Q83" s="47">
        <v>0</v>
      </c>
      <c r="R83" s="15">
        <v>0</v>
      </c>
      <c r="S83" s="13">
        <f t="shared" si="21"/>
        <v>15000</v>
      </c>
      <c r="T83" s="13">
        <f t="shared" si="22"/>
        <v>0</v>
      </c>
    </row>
    <row r="84" spans="1:20" x14ac:dyDescent="0.25">
      <c r="A84" s="54"/>
      <c r="B84" s="30" t="s">
        <v>250</v>
      </c>
      <c r="C84" s="31" t="s">
        <v>251</v>
      </c>
      <c r="D84" s="31" t="s">
        <v>252</v>
      </c>
      <c r="E84" s="46">
        <v>753855.2</v>
      </c>
      <c r="F84" s="47">
        <v>353360.18</v>
      </c>
      <c r="G84" s="47">
        <v>108783.8</v>
      </c>
      <c r="H84" s="47">
        <v>90399.14</v>
      </c>
      <c r="I84" s="47">
        <v>0</v>
      </c>
      <c r="J84" s="47">
        <v>2566.4699999999998</v>
      </c>
      <c r="K84" s="13">
        <f t="shared" si="20"/>
        <v>555109.59</v>
      </c>
      <c r="L84" s="17" t="s">
        <v>50</v>
      </c>
      <c r="M84" s="47">
        <v>198675.51</v>
      </c>
      <c r="N84" s="15">
        <v>0</v>
      </c>
      <c r="O84" s="47">
        <v>70.099999999999994</v>
      </c>
      <c r="P84" s="15">
        <v>0</v>
      </c>
      <c r="Q84" s="47">
        <v>0</v>
      </c>
      <c r="R84" s="15">
        <v>0</v>
      </c>
      <c r="S84" s="13">
        <f t="shared" si="21"/>
        <v>753855.2</v>
      </c>
      <c r="T84" s="13">
        <f t="shared" si="22"/>
        <v>0</v>
      </c>
    </row>
    <row r="85" spans="1:20" ht="22.5" x14ac:dyDescent="0.25">
      <c r="A85" s="54"/>
      <c r="B85" s="22" t="s">
        <v>50</v>
      </c>
      <c r="C85" s="23" t="s">
        <v>253</v>
      </c>
      <c r="D85" s="48" t="s">
        <v>254</v>
      </c>
      <c r="E85" s="13">
        <f t="shared" ref="E85:J85" si="23">E77+E78+E79+E80+E81+E82+E83+E84</f>
        <v>62628632.700000003</v>
      </c>
      <c r="F85" s="13">
        <f t="shared" si="23"/>
        <v>11612288.34</v>
      </c>
      <c r="G85" s="13">
        <f t="shared" si="23"/>
        <v>16798991.289999999</v>
      </c>
      <c r="H85" s="13">
        <f t="shared" si="23"/>
        <v>10049262.660000002</v>
      </c>
      <c r="I85" s="13">
        <f t="shared" si="23"/>
        <v>256.64</v>
      </c>
      <c r="J85" s="13">
        <f t="shared" si="23"/>
        <v>1363783.72</v>
      </c>
      <c r="K85" s="13">
        <f t="shared" si="20"/>
        <v>39824582.649999999</v>
      </c>
      <c r="L85" s="17" t="s">
        <v>50</v>
      </c>
      <c r="M85" s="13">
        <f>M77+M78+M79+M80+M81+M82+M83+M84</f>
        <v>22802513.290000003</v>
      </c>
      <c r="N85" s="15">
        <v>0</v>
      </c>
      <c r="O85" s="13">
        <f>O77+O78+O79+O80+O81+O82+O83+O84</f>
        <v>1536.76</v>
      </c>
      <c r="P85" s="15">
        <v>0</v>
      </c>
      <c r="Q85" s="13">
        <f>Q77+Q78+Q79+Q80+Q81+Q82+Q83+Q84</f>
        <v>0</v>
      </c>
      <c r="R85" s="15">
        <v>0</v>
      </c>
      <c r="S85" s="13">
        <f t="shared" si="21"/>
        <v>62628632.700000003</v>
      </c>
      <c r="T85" s="13">
        <f t="shared" si="22"/>
        <v>0</v>
      </c>
    </row>
    <row r="86" spans="1:20" x14ac:dyDescent="0.25">
      <c r="A86" s="53" t="s">
        <v>255</v>
      </c>
      <c r="B86" s="30" t="s">
        <v>256</v>
      </c>
      <c r="C86" s="31" t="s">
        <v>257</v>
      </c>
      <c r="D86" s="49" t="s">
        <v>258</v>
      </c>
      <c r="E86" s="46">
        <v>8000</v>
      </c>
      <c r="F86" s="47">
        <v>0</v>
      </c>
      <c r="G86" s="47">
        <v>0</v>
      </c>
      <c r="H86" s="47">
        <v>0</v>
      </c>
      <c r="I86" s="47">
        <v>0</v>
      </c>
      <c r="J86" s="47">
        <v>0</v>
      </c>
      <c r="K86" s="13">
        <f t="shared" si="20"/>
        <v>0</v>
      </c>
      <c r="L86" s="17" t="s">
        <v>50</v>
      </c>
      <c r="M86" s="47">
        <v>8000</v>
      </c>
      <c r="N86" s="15">
        <v>0</v>
      </c>
      <c r="O86" s="47">
        <v>0</v>
      </c>
      <c r="P86" s="15">
        <v>0</v>
      </c>
      <c r="Q86" s="47">
        <v>0</v>
      </c>
      <c r="R86" s="15">
        <v>0</v>
      </c>
      <c r="S86" s="13">
        <f t="shared" si="21"/>
        <v>8000</v>
      </c>
      <c r="T86" s="13">
        <f t="shared" si="22"/>
        <v>0</v>
      </c>
    </row>
    <row r="87" spans="1:20" x14ac:dyDescent="0.25">
      <c r="A87" s="54"/>
      <c r="B87" s="30" t="s">
        <v>259</v>
      </c>
      <c r="C87" s="31" t="s">
        <v>260</v>
      </c>
      <c r="D87" s="49" t="s">
        <v>261</v>
      </c>
      <c r="E87" s="46">
        <v>356000</v>
      </c>
      <c r="F87" s="47">
        <v>109771.48</v>
      </c>
      <c r="G87" s="47">
        <v>107354.76</v>
      </c>
      <c r="H87" s="47">
        <v>31886.16</v>
      </c>
      <c r="I87" s="47">
        <v>20221.84</v>
      </c>
      <c r="J87" s="47">
        <v>6299.52</v>
      </c>
      <c r="K87" s="13">
        <f t="shared" si="20"/>
        <v>275533.76</v>
      </c>
      <c r="L87" s="17" t="s">
        <v>50</v>
      </c>
      <c r="M87" s="47">
        <v>71574.31</v>
      </c>
      <c r="N87" s="15">
        <v>0</v>
      </c>
      <c r="O87" s="47">
        <v>8891.93</v>
      </c>
      <c r="P87" s="15">
        <v>0</v>
      </c>
      <c r="Q87" s="47">
        <v>0</v>
      </c>
      <c r="R87" s="15">
        <v>0</v>
      </c>
      <c r="S87" s="13">
        <f t="shared" si="21"/>
        <v>356000</v>
      </c>
      <c r="T87" s="13">
        <f t="shared" si="22"/>
        <v>0</v>
      </c>
    </row>
    <row r="88" spans="1:20" x14ac:dyDescent="0.25">
      <c r="A88" s="54"/>
      <c r="B88" s="30" t="s">
        <v>262</v>
      </c>
      <c r="C88" s="31" t="s">
        <v>263</v>
      </c>
      <c r="D88" s="49" t="s">
        <v>264</v>
      </c>
      <c r="E88" s="46">
        <v>213700</v>
      </c>
      <c r="F88" s="47">
        <v>23.76</v>
      </c>
      <c r="G88" s="47">
        <v>4019.91</v>
      </c>
      <c r="H88" s="47">
        <v>0</v>
      </c>
      <c r="I88" s="47">
        <v>0</v>
      </c>
      <c r="J88" s="47">
        <v>21784.33</v>
      </c>
      <c r="K88" s="13">
        <f t="shared" si="20"/>
        <v>25828</v>
      </c>
      <c r="L88" s="17" t="s">
        <v>50</v>
      </c>
      <c r="M88" s="47">
        <v>114256.1</v>
      </c>
      <c r="N88" s="15">
        <v>0</v>
      </c>
      <c r="O88" s="47">
        <v>73615.899999999994</v>
      </c>
      <c r="P88" s="15">
        <v>0</v>
      </c>
      <c r="Q88" s="47">
        <v>0</v>
      </c>
      <c r="R88" s="15">
        <v>0</v>
      </c>
      <c r="S88" s="13">
        <f t="shared" si="21"/>
        <v>213700</v>
      </c>
      <c r="T88" s="13">
        <f t="shared" si="22"/>
        <v>0</v>
      </c>
    </row>
    <row r="89" spans="1:20" x14ac:dyDescent="0.25">
      <c r="A89" s="54"/>
      <c r="B89" s="30" t="s">
        <v>265</v>
      </c>
      <c r="C89" s="31" t="s">
        <v>266</v>
      </c>
      <c r="D89" s="49" t="s">
        <v>267</v>
      </c>
      <c r="E89" s="46">
        <v>246500</v>
      </c>
      <c r="F89" s="47">
        <v>34564.129999999997</v>
      </c>
      <c r="G89" s="47">
        <v>136043.53</v>
      </c>
      <c r="H89" s="47">
        <v>28463.13</v>
      </c>
      <c r="I89" s="47">
        <v>8454.2800000000007</v>
      </c>
      <c r="J89" s="47">
        <v>11235.06</v>
      </c>
      <c r="K89" s="13">
        <f t="shared" si="20"/>
        <v>218760.13</v>
      </c>
      <c r="L89" s="17" t="s">
        <v>50</v>
      </c>
      <c r="M89" s="47">
        <v>6046.84</v>
      </c>
      <c r="N89" s="15">
        <v>0</v>
      </c>
      <c r="O89" s="47">
        <v>21693.03</v>
      </c>
      <c r="P89" s="15">
        <v>0</v>
      </c>
      <c r="Q89" s="47">
        <v>0</v>
      </c>
      <c r="R89" s="15">
        <v>0</v>
      </c>
      <c r="S89" s="13">
        <f t="shared" si="21"/>
        <v>246500</v>
      </c>
      <c r="T89" s="13">
        <f t="shared" si="22"/>
        <v>0</v>
      </c>
    </row>
    <row r="90" spans="1:20" x14ac:dyDescent="0.25">
      <c r="A90" s="54"/>
      <c r="B90" s="30" t="s">
        <v>268</v>
      </c>
      <c r="C90" s="31" t="s">
        <v>269</v>
      </c>
      <c r="D90" s="49" t="s">
        <v>270</v>
      </c>
      <c r="E90" s="46">
        <v>442600</v>
      </c>
      <c r="F90" s="47">
        <v>124073.18</v>
      </c>
      <c r="G90" s="47">
        <v>177027.57</v>
      </c>
      <c r="H90" s="47">
        <v>94433.16</v>
      </c>
      <c r="I90" s="47">
        <v>4474.68</v>
      </c>
      <c r="J90" s="47">
        <v>14530.11</v>
      </c>
      <c r="K90" s="13">
        <f t="shared" si="20"/>
        <v>414538.7</v>
      </c>
      <c r="L90" s="17" t="s">
        <v>50</v>
      </c>
      <c r="M90" s="47">
        <v>25610.95</v>
      </c>
      <c r="N90" s="15">
        <v>0</v>
      </c>
      <c r="O90" s="47">
        <v>2450.35</v>
      </c>
      <c r="P90" s="15">
        <v>0</v>
      </c>
      <c r="Q90" s="47">
        <v>0</v>
      </c>
      <c r="R90" s="15">
        <v>0</v>
      </c>
      <c r="S90" s="13">
        <f t="shared" si="21"/>
        <v>442600</v>
      </c>
      <c r="T90" s="13">
        <f t="shared" si="22"/>
        <v>0</v>
      </c>
    </row>
    <row r="91" spans="1:20" x14ac:dyDescent="0.25">
      <c r="A91" s="54"/>
      <c r="B91" s="30" t="s">
        <v>271</v>
      </c>
      <c r="C91" s="31" t="s">
        <v>272</v>
      </c>
      <c r="D91" s="49" t="s">
        <v>273</v>
      </c>
      <c r="E91" s="46">
        <v>0</v>
      </c>
      <c r="F91" s="47">
        <v>0</v>
      </c>
      <c r="G91" s="47">
        <v>0</v>
      </c>
      <c r="H91" s="47">
        <v>0</v>
      </c>
      <c r="I91" s="47">
        <v>0</v>
      </c>
      <c r="J91" s="47">
        <v>0</v>
      </c>
      <c r="K91" s="13">
        <f t="shared" si="20"/>
        <v>0</v>
      </c>
      <c r="L91" s="17" t="s">
        <v>50</v>
      </c>
      <c r="M91" s="47">
        <v>0</v>
      </c>
      <c r="N91" s="15">
        <v>0</v>
      </c>
      <c r="O91" s="47">
        <v>0</v>
      </c>
      <c r="P91" s="15">
        <v>0</v>
      </c>
      <c r="Q91" s="47">
        <v>0</v>
      </c>
      <c r="R91" s="15">
        <v>0</v>
      </c>
      <c r="S91" s="13">
        <f t="shared" si="21"/>
        <v>0</v>
      </c>
      <c r="T91" s="13">
        <f t="shared" si="22"/>
        <v>0</v>
      </c>
    </row>
    <row r="92" spans="1:20" x14ac:dyDescent="0.25">
      <c r="A92" s="54"/>
      <c r="B92" s="30" t="s">
        <v>274</v>
      </c>
      <c r="C92" s="31" t="s">
        <v>275</v>
      </c>
      <c r="D92" s="49" t="s">
        <v>276</v>
      </c>
      <c r="E92" s="46">
        <v>0</v>
      </c>
      <c r="F92" s="47">
        <v>0</v>
      </c>
      <c r="G92" s="47">
        <v>0</v>
      </c>
      <c r="H92" s="47">
        <v>0</v>
      </c>
      <c r="I92" s="47">
        <v>0</v>
      </c>
      <c r="J92" s="47">
        <v>0</v>
      </c>
      <c r="K92" s="13">
        <f t="shared" si="20"/>
        <v>0</v>
      </c>
      <c r="L92" s="17" t="s">
        <v>50</v>
      </c>
      <c r="M92" s="47">
        <v>0</v>
      </c>
      <c r="N92" s="15">
        <v>0</v>
      </c>
      <c r="O92" s="47">
        <v>0</v>
      </c>
      <c r="P92" s="15">
        <v>0</v>
      </c>
      <c r="Q92" s="47">
        <v>0</v>
      </c>
      <c r="R92" s="15">
        <v>0</v>
      </c>
      <c r="S92" s="13">
        <f t="shared" si="21"/>
        <v>0</v>
      </c>
      <c r="T92" s="13">
        <f t="shared" si="22"/>
        <v>0</v>
      </c>
    </row>
    <row r="93" spans="1:20" x14ac:dyDescent="0.25">
      <c r="A93" s="54"/>
      <c r="B93" s="26" t="s">
        <v>50</v>
      </c>
      <c r="C93" s="23" t="s">
        <v>277</v>
      </c>
      <c r="D93" s="48" t="s">
        <v>278</v>
      </c>
      <c r="E93" s="13">
        <f t="shared" ref="E93:J93" si="24">E86+E87+E88+E89+E90+E91+E92</f>
        <v>1266800</v>
      </c>
      <c r="F93" s="13">
        <f t="shared" si="24"/>
        <v>268432.55</v>
      </c>
      <c r="G93" s="13">
        <f t="shared" si="24"/>
        <v>424445.77</v>
      </c>
      <c r="H93" s="13">
        <f t="shared" si="24"/>
        <v>154782.45000000001</v>
      </c>
      <c r="I93" s="13">
        <f t="shared" si="24"/>
        <v>33150.800000000003</v>
      </c>
      <c r="J93" s="13">
        <f t="shared" si="24"/>
        <v>53849.020000000004</v>
      </c>
      <c r="K93" s="13">
        <f t="shared" si="20"/>
        <v>934660.59000000008</v>
      </c>
      <c r="L93" s="17" t="s">
        <v>50</v>
      </c>
      <c r="M93" s="13">
        <f>M86+M87+M88+M89+M90+M91+M92</f>
        <v>225488.2</v>
      </c>
      <c r="N93" s="15">
        <v>0</v>
      </c>
      <c r="O93" s="13">
        <f>O86+O87+O88+O89+O90+O91+O92</f>
        <v>106651.20999999999</v>
      </c>
      <c r="P93" s="15">
        <v>0</v>
      </c>
      <c r="Q93" s="13">
        <f>Q86+Q87+Q88+Q89+Q90+Q91+Q92</f>
        <v>0</v>
      </c>
      <c r="R93" s="15">
        <v>0</v>
      </c>
      <c r="S93" s="13">
        <f t="shared" si="21"/>
        <v>1266800</v>
      </c>
      <c r="T93" s="13">
        <f t="shared" si="22"/>
        <v>0</v>
      </c>
    </row>
    <row r="94" spans="1:20" x14ac:dyDescent="0.25">
      <c r="A94" s="53" t="s">
        <v>279</v>
      </c>
      <c r="B94" s="30" t="s">
        <v>280</v>
      </c>
      <c r="C94" s="31" t="s">
        <v>281</v>
      </c>
      <c r="D94" s="49" t="s">
        <v>282</v>
      </c>
      <c r="E94" s="46">
        <v>8473849.5999999996</v>
      </c>
      <c r="F94" s="47">
        <v>0</v>
      </c>
      <c r="G94" s="47">
        <v>0</v>
      </c>
      <c r="H94" s="47">
        <v>0</v>
      </c>
      <c r="I94" s="47">
        <v>0</v>
      </c>
      <c r="J94" s="47">
        <v>0</v>
      </c>
      <c r="K94" s="13">
        <f t="shared" si="20"/>
        <v>0</v>
      </c>
      <c r="L94" s="17" t="s">
        <v>50</v>
      </c>
      <c r="M94" s="47">
        <v>8473849.5999999996</v>
      </c>
      <c r="N94" s="15">
        <v>0</v>
      </c>
      <c r="O94" s="47">
        <v>0</v>
      </c>
      <c r="P94" s="15">
        <v>0</v>
      </c>
      <c r="Q94" s="47">
        <v>0</v>
      </c>
      <c r="R94" s="15">
        <v>0</v>
      </c>
      <c r="S94" s="13">
        <f t="shared" si="21"/>
        <v>8473849.5999999996</v>
      </c>
      <c r="T94" s="13">
        <f t="shared" si="22"/>
        <v>0</v>
      </c>
    </row>
    <row r="95" spans="1:20" x14ac:dyDescent="0.25">
      <c r="A95" s="54"/>
      <c r="B95" s="30" t="s">
        <v>283</v>
      </c>
      <c r="C95" s="31" t="s">
        <v>284</v>
      </c>
      <c r="D95" s="49" t="s">
        <v>285</v>
      </c>
      <c r="E95" s="46">
        <v>2615096</v>
      </c>
      <c r="F95" s="47">
        <v>0</v>
      </c>
      <c r="G95" s="47">
        <v>1888582.51</v>
      </c>
      <c r="H95" s="47">
        <v>11043.68</v>
      </c>
      <c r="I95" s="47">
        <v>0</v>
      </c>
      <c r="J95" s="47">
        <v>0</v>
      </c>
      <c r="K95" s="13">
        <f t="shared" si="20"/>
        <v>1899626.19</v>
      </c>
      <c r="L95" s="17" t="s">
        <v>50</v>
      </c>
      <c r="M95" s="47">
        <v>522583.58</v>
      </c>
      <c r="N95" s="15">
        <v>0</v>
      </c>
      <c r="O95" s="47">
        <v>192886.23</v>
      </c>
      <c r="P95" s="15">
        <v>0</v>
      </c>
      <c r="Q95" s="47">
        <v>0</v>
      </c>
      <c r="R95" s="15">
        <v>0</v>
      </c>
      <c r="S95" s="13">
        <f t="shared" si="21"/>
        <v>2615096</v>
      </c>
      <c r="T95" s="13">
        <f t="shared" si="22"/>
        <v>0</v>
      </c>
    </row>
    <row r="96" spans="1:20" x14ac:dyDescent="0.25">
      <c r="A96" s="54"/>
      <c r="B96" s="30" t="s">
        <v>286</v>
      </c>
      <c r="C96" s="31" t="s">
        <v>287</v>
      </c>
      <c r="D96" s="49" t="s">
        <v>288</v>
      </c>
      <c r="E96" s="46">
        <v>2507154.5099999998</v>
      </c>
      <c r="F96" s="47">
        <v>417588.05</v>
      </c>
      <c r="G96" s="47">
        <v>245673.35</v>
      </c>
      <c r="H96" s="47">
        <v>9337.19</v>
      </c>
      <c r="I96" s="47">
        <v>0</v>
      </c>
      <c r="J96" s="47">
        <v>0</v>
      </c>
      <c r="K96" s="13">
        <f t="shared" si="20"/>
        <v>672598.59</v>
      </c>
      <c r="L96" s="17" t="s">
        <v>50</v>
      </c>
      <c r="M96" s="47">
        <v>1834555.92</v>
      </c>
      <c r="N96" s="15">
        <v>0</v>
      </c>
      <c r="O96" s="47">
        <v>0</v>
      </c>
      <c r="P96" s="15">
        <v>0</v>
      </c>
      <c r="Q96" s="47">
        <v>0</v>
      </c>
      <c r="R96" s="15">
        <v>0</v>
      </c>
      <c r="S96" s="13">
        <f t="shared" si="21"/>
        <v>2507154.5099999998</v>
      </c>
      <c r="T96" s="13">
        <f t="shared" si="22"/>
        <v>0</v>
      </c>
    </row>
    <row r="97" spans="1:20" ht="22.5" x14ac:dyDescent="0.25">
      <c r="A97" s="54"/>
      <c r="B97" s="30" t="s">
        <v>289</v>
      </c>
      <c r="C97" s="31" t="s">
        <v>290</v>
      </c>
      <c r="D97" s="49" t="s">
        <v>291</v>
      </c>
      <c r="E97" s="46">
        <v>191180671.22999999</v>
      </c>
      <c r="F97" s="47">
        <v>0</v>
      </c>
      <c r="G97" s="47">
        <v>0</v>
      </c>
      <c r="H97" s="47">
        <v>0</v>
      </c>
      <c r="I97" s="47">
        <v>0</v>
      </c>
      <c r="J97" s="47">
        <v>0</v>
      </c>
      <c r="K97" s="13">
        <f t="shared" si="20"/>
        <v>0</v>
      </c>
      <c r="L97" s="17" t="s">
        <v>50</v>
      </c>
      <c r="M97" s="47">
        <v>191170171.22999999</v>
      </c>
      <c r="N97" s="15">
        <v>0</v>
      </c>
      <c r="O97" s="47">
        <v>10500</v>
      </c>
      <c r="P97" s="15">
        <v>0</v>
      </c>
      <c r="Q97" s="47">
        <v>0</v>
      </c>
      <c r="R97" s="15">
        <v>0</v>
      </c>
      <c r="S97" s="13">
        <f t="shared" si="21"/>
        <v>191180671.22999999</v>
      </c>
      <c r="T97" s="13">
        <f t="shared" si="22"/>
        <v>0</v>
      </c>
    </row>
    <row r="98" spans="1:20" x14ac:dyDescent="0.25">
      <c r="A98" s="54"/>
      <c r="B98" s="26" t="s">
        <v>50</v>
      </c>
      <c r="C98" s="23" t="s">
        <v>292</v>
      </c>
      <c r="D98" s="48" t="s">
        <v>293</v>
      </c>
      <c r="E98" s="13">
        <f t="shared" ref="E98:J98" si="25">E94+E95+E96+E97</f>
        <v>204776771.33999997</v>
      </c>
      <c r="F98" s="13">
        <f t="shared" si="25"/>
        <v>417588.05</v>
      </c>
      <c r="G98" s="13">
        <f t="shared" si="25"/>
        <v>2134255.86</v>
      </c>
      <c r="H98" s="13">
        <f t="shared" si="25"/>
        <v>20380.870000000003</v>
      </c>
      <c r="I98" s="13">
        <f t="shared" si="25"/>
        <v>0</v>
      </c>
      <c r="J98" s="13">
        <f t="shared" si="25"/>
        <v>0</v>
      </c>
      <c r="K98" s="13">
        <f t="shared" si="20"/>
        <v>2572224.7799999998</v>
      </c>
      <c r="L98" s="17" t="s">
        <v>50</v>
      </c>
      <c r="M98" s="13">
        <f>M94+M95+M96+M97</f>
        <v>202001160.32999998</v>
      </c>
      <c r="N98" s="15">
        <v>0</v>
      </c>
      <c r="O98" s="13">
        <f>O94+O95+O96+O97</f>
        <v>203386.23</v>
      </c>
      <c r="P98" s="15">
        <v>0</v>
      </c>
      <c r="Q98" s="13">
        <f>Q94+Q95+Q96+Q97</f>
        <v>0</v>
      </c>
      <c r="R98" s="15">
        <v>0</v>
      </c>
      <c r="S98" s="13">
        <f t="shared" si="21"/>
        <v>204776771.33999997</v>
      </c>
      <c r="T98" s="13">
        <f t="shared" si="22"/>
        <v>0</v>
      </c>
    </row>
    <row r="99" spans="1:20" x14ac:dyDescent="0.25">
      <c r="A99" s="53" t="s">
        <v>294</v>
      </c>
      <c r="B99" s="30" t="s">
        <v>295</v>
      </c>
      <c r="C99" s="31" t="s">
        <v>296</v>
      </c>
      <c r="D99" s="49" t="s">
        <v>297</v>
      </c>
      <c r="E99" s="46">
        <v>1436193.71</v>
      </c>
      <c r="F99" s="47">
        <v>1475.7</v>
      </c>
      <c r="G99" s="47">
        <v>619.20000000000005</v>
      </c>
      <c r="H99" s="47">
        <v>111.56</v>
      </c>
      <c r="I99" s="47">
        <v>0</v>
      </c>
      <c r="J99" s="47">
        <v>3299.58</v>
      </c>
      <c r="K99" s="13">
        <f t="shared" si="20"/>
        <v>5506.04</v>
      </c>
      <c r="L99" s="17" t="s">
        <v>50</v>
      </c>
      <c r="M99" s="47">
        <v>1340726.55</v>
      </c>
      <c r="N99" s="15">
        <v>0</v>
      </c>
      <c r="O99" s="47">
        <v>89961.12</v>
      </c>
      <c r="P99" s="15">
        <v>0</v>
      </c>
      <c r="Q99" s="47">
        <v>0</v>
      </c>
      <c r="R99" s="15">
        <v>0</v>
      </c>
      <c r="S99" s="13">
        <f t="shared" si="21"/>
        <v>1436193.71</v>
      </c>
      <c r="T99" s="13">
        <f t="shared" si="22"/>
        <v>0</v>
      </c>
    </row>
    <row r="100" spans="1:20" x14ac:dyDescent="0.25">
      <c r="A100" s="54"/>
      <c r="B100" s="30" t="s">
        <v>298</v>
      </c>
      <c r="C100" s="31" t="s">
        <v>299</v>
      </c>
      <c r="D100" s="49" t="s">
        <v>300</v>
      </c>
      <c r="E100" s="46">
        <v>5273323.88</v>
      </c>
      <c r="F100" s="47">
        <v>875937.63</v>
      </c>
      <c r="G100" s="47">
        <v>1470947.16</v>
      </c>
      <c r="H100" s="47">
        <v>172253.62</v>
      </c>
      <c r="I100" s="47">
        <v>114221.99</v>
      </c>
      <c r="J100" s="47">
        <v>1164171.0900000001</v>
      </c>
      <c r="K100" s="13">
        <f t="shared" si="20"/>
        <v>3797531.49</v>
      </c>
      <c r="L100" s="17" t="s">
        <v>50</v>
      </c>
      <c r="M100" s="47">
        <v>1237247.1200000001</v>
      </c>
      <c r="N100" s="15">
        <v>0</v>
      </c>
      <c r="O100" s="47">
        <v>238545.27</v>
      </c>
      <c r="P100" s="15">
        <v>0</v>
      </c>
      <c r="Q100" s="47">
        <v>0</v>
      </c>
      <c r="R100" s="15">
        <v>0</v>
      </c>
      <c r="S100" s="13">
        <f t="shared" si="21"/>
        <v>5273323.8800000008</v>
      </c>
      <c r="T100" s="13">
        <f t="shared" si="22"/>
        <v>0</v>
      </c>
    </row>
    <row r="101" spans="1:20" x14ac:dyDescent="0.25">
      <c r="A101" s="54"/>
      <c r="B101" s="30" t="s">
        <v>301</v>
      </c>
      <c r="C101" s="31" t="s">
        <v>302</v>
      </c>
      <c r="D101" s="49" t="s">
        <v>303</v>
      </c>
      <c r="E101" s="46">
        <v>15845899.49</v>
      </c>
      <c r="F101" s="47">
        <v>8464509.3100000005</v>
      </c>
      <c r="G101" s="47">
        <v>5727450.7300000004</v>
      </c>
      <c r="H101" s="47">
        <v>1344352.35</v>
      </c>
      <c r="I101" s="47">
        <v>0</v>
      </c>
      <c r="J101" s="47">
        <v>11318.58</v>
      </c>
      <c r="K101" s="13">
        <f t="shared" si="20"/>
        <v>15547630.970000001</v>
      </c>
      <c r="L101" s="17" t="s">
        <v>50</v>
      </c>
      <c r="M101" s="47">
        <v>298268.52</v>
      </c>
      <c r="N101" s="15">
        <v>0</v>
      </c>
      <c r="O101" s="47">
        <v>0</v>
      </c>
      <c r="P101" s="15">
        <v>0</v>
      </c>
      <c r="Q101" s="47">
        <v>0</v>
      </c>
      <c r="R101" s="15">
        <v>0</v>
      </c>
      <c r="S101" s="13">
        <f t="shared" si="21"/>
        <v>15845899.49</v>
      </c>
      <c r="T101" s="13">
        <f t="shared" si="22"/>
        <v>0</v>
      </c>
    </row>
    <row r="102" spans="1:20" x14ac:dyDescent="0.25">
      <c r="A102" s="54"/>
      <c r="B102" s="30" t="s">
        <v>304</v>
      </c>
      <c r="C102" s="31" t="s">
        <v>305</v>
      </c>
      <c r="D102" s="49" t="s">
        <v>306</v>
      </c>
      <c r="E102" s="46">
        <v>269353</v>
      </c>
      <c r="F102" s="47">
        <v>3239.39</v>
      </c>
      <c r="G102" s="47">
        <v>6519.02</v>
      </c>
      <c r="H102" s="47">
        <v>4831.3100000000004</v>
      </c>
      <c r="I102" s="47">
        <v>8840.09</v>
      </c>
      <c r="J102" s="47">
        <v>15317.66</v>
      </c>
      <c r="K102" s="13">
        <f t="shared" si="20"/>
        <v>38747.47</v>
      </c>
      <c r="L102" s="17" t="s">
        <v>50</v>
      </c>
      <c r="M102" s="47">
        <v>29160.71</v>
      </c>
      <c r="N102" s="15">
        <v>0</v>
      </c>
      <c r="O102" s="47">
        <v>201444.82</v>
      </c>
      <c r="P102" s="15">
        <v>0</v>
      </c>
      <c r="Q102" s="47">
        <v>0</v>
      </c>
      <c r="R102" s="15">
        <v>0</v>
      </c>
      <c r="S102" s="13">
        <f t="shared" si="21"/>
        <v>269353</v>
      </c>
      <c r="T102" s="13">
        <f t="shared" si="22"/>
        <v>0</v>
      </c>
    </row>
    <row r="103" spans="1:20" x14ac:dyDescent="0.25">
      <c r="A103" s="54"/>
      <c r="B103" s="30" t="s">
        <v>307</v>
      </c>
      <c r="C103" s="31" t="s">
        <v>308</v>
      </c>
      <c r="D103" s="49" t="s">
        <v>309</v>
      </c>
      <c r="E103" s="46">
        <v>3474800.23</v>
      </c>
      <c r="F103" s="47">
        <v>341420.07</v>
      </c>
      <c r="G103" s="47">
        <v>2006969.88</v>
      </c>
      <c r="H103" s="47">
        <v>783404.94</v>
      </c>
      <c r="I103" s="47">
        <v>17544.259999999998</v>
      </c>
      <c r="J103" s="47">
        <v>250251.98</v>
      </c>
      <c r="K103" s="13">
        <f t="shared" si="20"/>
        <v>3399591.1299999994</v>
      </c>
      <c r="L103" s="17" t="s">
        <v>50</v>
      </c>
      <c r="M103" s="47">
        <v>72693.59</v>
      </c>
      <c r="N103" s="15">
        <v>0</v>
      </c>
      <c r="O103" s="47">
        <v>2515.5100000000002</v>
      </c>
      <c r="P103" s="15">
        <v>0</v>
      </c>
      <c r="Q103" s="47">
        <v>0</v>
      </c>
      <c r="R103" s="15">
        <v>0</v>
      </c>
      <c r="S103" s="13">
        <f t="shared" si="21"/>
        <v>3474800.2299999995</v>
      </c>
      <c r="T103" s="13">
        <f t="shared" si="22"/>
        <v>0</v>
      </c>
    </row>
    <row r="104" spans="1:20" x14ac:dyDescent="0.25">
      <c r="A104" s="54"/>
      <c r="B104" s="30" t="s">
        <v>310</v>
      </c>
      <c r="C104" s="31" t="s">
        <v>311</v>
      </c>
      <c r="D104" s="49" t="s">
        <v>312</v>
      </c>
      <c r="E104" s="46">
        <v>2718400</v>
      </c>
      <c r="F104" s="47">
        <v>235346.91</v>
      </c>
      <c r="G104" s="47">
        <v>471231.24</v>
      </c>
      <c r="H104" s="47">
        <v>409509.73</v>
      </c>
      <c r="I104" s="47">
        <v>0</v>
      </c>
      <c r="J104" s="47">
        <v>5503.16</v>
      </c>
      <c r="K104" s="13">
        <f t="shared" si="20"/>
        <v>1121591.0399999998</v>
      </c>
      <c r="L104" s="17" t="s">
        <v>50</v>
      </c>
      <c r="M104" s="47">
        <v>1596808.96</v>
      </c>
      <c r="N104" s="15">
        <v>0</v>
      </c>
      <c r="O104" s="47">
        <v>0</v>
      </c>
      <c r="P104" s="15">
        <v>0</v>
      </c>
      <c r="Q104" s="47">
        <v>0</v>
      </c>
      <c r="R104" s="15">
        <v>0</v>
      </c>
      <c r="S104" s="13">
        <f t="shared" si="21"/>
        <v>2718400</v>
      </c>
      <c r="T104" s="13">
        <f t="shared" si="22"/>
        <v>0</v>
      </c>
    </row>
    <row r="105" spans="1:20" x14ac:dyDescent="0.25">
      <c r="A105" s="54"/>
      <c r="B105" s="30" t="s">
        <v>313</v>
      </c>
      <c r="C105" s="31" t="s">
        <v>314</v>
      </c>
      <c r="D105" s="49" t="s">
        <v>315</v>
      </c>
      <c r="E105" s="46">
        <v>0</v>
      </c>
      <c r="F105" s="47">
        <v>0</v>
      </c>
      <c r="G105" s="47">
        <v>0</v>
      </c>
      <c r="H105" s="47">
        <v>0</v>
      </c>
      <c r="I105" s="47">
        <v>0</v>
      </c>
      <c r="J105" s="47">
        <v>0</v>
      </c>
      <c r="K105" s="13">
        <f t="shared" si="20"/>
        <v>0</v>
      </c>
      <c r="L105" s="17" t="s">
        <v>50</v>
      </c>
      <c r="M105" s="47">
        <v>0</v>
      </c>
      <c r="N105" s="15">
        <v>0</v>
      </c>
      <c r="O105" s="47">
        <v>0</v>
      </c>
      <c r="P105" s="15">
        <v>0</v>
      </c>
      <c r="Q105" s="47">
        <v>0</v>
      </c>
      <c r="R105" s="15">
        <v>0</v>
      </c>
      <c r="S105" s="13">
        <f t="shared" si="21"/>
        <v>0</v>
      </c>
      <c r="T105" s="13">
        <f t="shared" si="22"/>
        <v>0</v>
      </c>
    </row>
    <row r="106" spans="1:20" x14ac:dyDescent="0.25">
      <c r="A106" s="54"/>
      <c r="B106" s="30" t="s">
        <v>316</v>
      </c>
      <c r="C106" s="31" t="s">
        <v>317</v>
      </c>
      <c r="D106" s="49" t="s">
        <v>318</v>
      </c>
      <c r="E106" s="46">
        <v>2135000</v>
      </c>
      <c r="F106" s="47">
        <v>924433.74</v>
      </c>
      <c r="G106" s="47">
        <v>1164095.32</v>
      </c>
      <c r="H106" s="47">
        <v>0</v>
      </c>
      <c r="I106" s="47">
        <v>0</v>
      </c>
      <c r="J106" s="47">
        <v>0</v>
      </c>
      <c r="K106" s="13">
        <f t="shared" si="20"/>
        <v>2088529.06</v>
      </c>
      <c r="L106" s="17" t="s">
        <v>50</v>
      </c>
      <c r="M106" s="47">
        <v>0</v>
      </c>
      <c r="N106" s="15">
        <v>0</v>
      </c>
      <c r="O106" s="47">
        <v>46470.94</v>
      </c>
      <c r="P106" s="15">
        <v>0</v>
      </c>
      <c r="Q106" s="47">
        <v>0</v>
      </c>
      <c r="R106" s="15">
        <v>0</v>
      </c>
      <c r="S106" s="13">
        <f t="shared" si="21"/>
        <v>2135000</v>
      </c>
      <c r="T106" s="13">
        <f t="shared" si="22"/>
        <v>0</v>
      </c>
    </row>
    <row r="107" spans="1:20" x14ac:dyDescent="0.25">
      <c r="A107" s="54"/>
      <c r="B107" s="30" t="s">
        <v>319</v>
      </c>
      <c r="C107" s="31" t="s">
        <v>320</v>
      </c>
      <c r="D107" s="49" t="s">
        <v>321</v>
      </c>
      <c r="E107" s="46">
        <v>140000</v>
      </c>
      <c r="F107" s="47">
        <v>111821.61</v>
      </c>
      <c r="G107" s="47">
        <v>28178.39</v>
      </c>
      <c r="H107" s="47">
        <v>0</v>
      </c>
      <c r="I107" s="47">
        <v>0</v>
      </c>
      <c r="J107" s="47">
        <v>0</v>
      </c>
      <c r="K107" s="13">
        <f t="shared" si="20"/>
        <v>140000</v>
      </c>
      <c r="L107" s="17" t="s">
        <v>50</v>
      </c>
      <c r="M107" s="47">
        <v>0</v>
      </c>
      <c r="N107" s="15">
        <v>0</v>
      </c>
      <c r="O107" s="47">
        <v>0</v>
      </c>
      <c r="P107" s="15">
        <v>0</v>
      </c>
      <c r="Q107" s="47">
        <v>0</v>
      </c>
      <c r="R107" s="15">
        <v>0</v>
      </c>
      <c r="S107" s="13">
        <f t="shared" si="21"/>
        <v>140000</v>
      </c>
      <c r="T107" s="13">
        <f t="shared" si="22"/>
        <v>0</v>
      </c>
    </row>
    <row r="108" spans="1:20" x14ac:dyDescent="0.25">
      <c r="A108" s="54"/>
      <c r="B108" s="26" t="s">
        <v>50</v>
      </c>
      <c r="C108" s="23" t="s">
        <v>322</v>
      </c>
      <c r="D108" s="48" t="s">
        <v>323</v>
      </c>
      <c r="E108" s="13">
        <f t="shared" ref="E108:J108" si="26">E99+E100+E101+E102+E103+E104+E105+E106+E107</f>
        <v>31292970.309999999</v>
      </c>
      <c r="F108" s="13">
        <f t="shared" si="26"/>
        <v>10958184.360000001</v>
      </c>
      <c r="G108" s="13">
        <f t="shared" si="26"/>
        <v>10876010.939999999</v>
      </c>
      <c r="H108" s="13">
        <f t="shared" si="26"/>
        <v>2714463.5100000002</v>
      </c>
      <c r="I108" s="13">
        <f t="shared" si="26"/>
        <v>140606.34</v>
      </c>
      <c r="J108" s="13">
        <f t="shared" si="26"/>
        <v>1449862.05</v>
      </c>
      <c r="K108" s="13">
        <f t="shared" si="20"/>
        <v>26139127.200000003</v>
      </c>
      <c r="L108" s="17" t="s">
        <v>50</v>
      </c>
      <c r="M108" s="13">
        <f>M99+M100+M101+M102+M103+M104+M105+M106+M107</f>
        <v>4574905.4499999993</v>
      </c>
      <c r="N108" s="15">
        <v>0</v>
      </c>
      <c r="O108" s="13">
        <f>O99+O100+O101+O102+O103+O104+O105+O106+O107</f>
        <v>578937.65999999992</v>
      </c>
      <c r="P108" s="15">
        <v>0</v>
      </c>
      <c r="Q108" s="13">
        <f>Q99+Q100+Q101+Q102+Q103+Q104+Q105+Q106+Q107</f>
        <v>0</v>
      </c>
      <c r="R108" s="15">
        <v>0</v>
      </c>
      <c r="S108" s="13">
        <f t="shared" si="21"/>
        <v>31292970.310000002</v>
      </c>
      <c r="T108" s="13">
        <f t="shared" si="22"/>
        <v>0</v>
      </c>
    </row>
    <row r="109" spans="1:20" x14ac:dyDescent="0.25">
      <c r="A109" s="53" t="s">
        <v>324</v>
      </c>
      <c r="B109" s="30" t="s">
        <v>325</v>
      </c>
      <c r="C109" s="31" t="s">
        <v>326</v>
      </c>
      <c r="D109" s="49" t="s">
        <v>327</v>
      </c>
      <c r="E109" s="46">
        <v>1300000</v>
      </c>
      <c r="F109" s="47">
        <v>1065577.7</v>
      </c>
      <c r="G109" s="47">
        <v>161250.82</v>
      </c>
      <c r="H109" s="47">
        <v>31386.639999999999</v>
      </c>
      <c r="I109" s="47">
        <v>19315.14</v>
      </c>
      <c r="J109" s="47">
        <v>0</v>
      </c>
      <c r="K109" s="13">
        <f t="shared" ref="K109:K140" si="27">F109+G109+H109+I109+J109</f>
        <v>1277530.2999999998</v>
      </c>
      <c r="L109" s="17" t="s">
        <v>50</v>
      </c>
      <c r="M109" s="47">
        <v>22469.7</v>
      </c>
      <c r="N109" s="15">
        <v>0</v>
      </c>
      <c r="O109" s="47">
        <v>0</v>
      </c>
      <c r="P109" s="15">
        <v>0</v>
      </c>
      <c r="Q109" s="47">
        <v>0</v>
      </c>
      <c r="R109" s="15">
        <v>0</v>
      </c>
      <c r="S109" s="13">
        <f t="shared" ref="S109:S140" si="28">M109+O109+Q109+K109</f>
        <v>1299999.9999999998</v>
      </c>
      <c r="T109" s="13">
        <f t="shared" ref="T109:T140" si="29">E109-S109</f>
        <v>0</v>
      </c>
    </row>
    <row r="110" spans="1:20" x14ac:dyDescent="0.25">
      <c r="A110" s="54"/>
      <c r="B110" s="30" t="s">
        <v>328</v>
      </c>
      <c r="C110" s="31" t="s">
        <v>329</v>
      </c>
      <c r="D110" s="49" t="s">
        <v>330</v>
      </c>
      <c r="E110" s="46">
        <v>2550000</v>
      </c>
      <c r="F110" s="47">
        <v>13087.36</v>
      </c>
      <c r="G110" s="47">
        <v>387785.43</v>
      </c>
      <c r="H110" s="47">
        <v>109257.68</v>
      </c>
      <c r="I110" s="47">
        <v>327906.61</v>
      </c>
      <c r="J110" s="47">
        <v>817736.17</v>
      </c>
      <c r="K110" s="13">
        <f t="shared" si="27"/>
        <v>1655773.25</v>
      </c>
      <c r="L110" s="17" t="s">
        <v>50</v>
      </c>
      <c r="M110" s="47">
        <v>623075.68000000005</v>
      </c>
      <c r="N110" s="15">
        <v>0</v>
      </c>
      <c r="O110" s="47">
        <v>271151.07</v>
      </c>
      <c r="P110" s="15">
        <v>0</v>
      </c>
      <c r="Q110" s="47">
        <v>0</v>
      </c>
      <c r="R110" s="15">
        <v>0</v>
      </c>
      <c r="S110" s="13">
        <f t="shared" si="28"/>
        <v>2550000</v>
      </c>
      <c r="T110" s="13">
        <f t="shared" si="29"/>
        <v>0</v>
      </c>
    </row>
    <row r="111" spans="1:20" x14ac:dyDescent="0.25">
      <c r="A111" s="54"/>
      <c r="B111" s="30" t="s">
        <v>331</v>
      </c>
      <c r="C111" s="31" t="s">
        <v>332</v>
      </c>
      <c r="D111" s="49" t="s">
        <v>333</v>
      </c>
      <c r="E111" s="46">
        <v>3035000</v>
      </c>
      <c r="F111" s="47">
        <v>1538230.38</v>
      </c>
      <c r="G111" s="47">
        <v>377129.04</v>
      </c>
      <c r="H111" s="47">
        <v>87706.84</v>
      </c>
      <c r="I111" s="47">
        <v>322276.46000000002</v>
      </c>
      <c r="J111" s="47">
        <v>201713.92000000001</v>
      </c>
      <c r="K111" s="13">
        <f t="shared" si="27"/>
        <v>2527056.64</v>
      </c>
      <c r="L111" s="17" t="s">
        <v>50</v>
      </c>
      <c r="M111" s="47">
        <v>361434.32</v>
      </c>
      <c r="N111" s="15">
        <v>0</v>
      </c>
      <c r="O111" s="47">
        <v>146509.04</v>
      </c>
      <c r="P111" s="15">
        <v>0</v>
      </c>
      <c r="Q111" s="47">
        <v>0</v>
      </c>
      <c r="R111" s="15">
        <v>0</v>
      </c>
      <c r="S111" s="13">
        <f t="shared" si="28"/>
        <v>3035000</v>
      </c>
      <c r="T111" s="13">
        <f t="shared" si="29"/>
        <v>0</v>
      </c>
    </row>
    <row r="112" spans="1:20" x14ac:dyDescent="0.25">
      <c r="A112" s="54"/>
      <c r="B112" s="30" t="s">
        <v>334</v>
      </c>
      <c r="C112" s="31" t="s">
        <v>335</v>
      </c>
      <c r="D112" s="49" t="s">
        <v>336</v>
      </c>
      <c r="E112" s="46">
        <v>3200000</v>
      </c>
      <c r="F112" s="47">
        <v>4849.21</v>
      </c>
      <c r="G112" s="47">
        <v>639122.87</v>
      </c>
      <c r="H112" s="47">
        <v>89618.13</v>
      </c>
      <c r="I112" s="47">
        <v>588418.38</v>
      </c>
      <c r="J112" s="47">
        <v>1480991.97</v>
      </c>
      <c r="K112" s="13">
        <f t="shared" si="27"/>
        <v>2803000.5599999996</v>
      </c>
      <c r="L112" s="17" t="s">
        <v>50</v>
      </c>
      <c r="M112" s="47">
        <v>208089.11</v>
      </c>
      <c r="N112" s="15">
        <v>0</v>
      </c>
      <c r="O112" s="47">
        <v>188910.33</v>
      </c>
      <c r="P112" s="15">
        <v>0</v>
      </c>
      <c r="Q112" s="47">
        <v>0</v>
      </c>
      <c r="R112" s="15">
        <v>0</v>
      </c>
      <c r="S112" s="13">
        <f t="shared" si="28"/>
        <v>3199999.9999999995</v>
      </c>
      <c r="T112" s="13">
        <f t="shared" si="29"/>
        <v>0</v>
      </c>
    </row>
    <row r="113" spans="1:20" x14ac:dyDescent="0.25">
      <c r="A113" s="54"/>
      <c r="B113" s="30" t="s">
        <v>337</v>
      </c>
      <c r="C113" s="31" t="s">
        <v>338</v>
      </c>
      <c r="D113" s="49" t="s">
        <v>339</v>
      </c>
      <c r="E113" s="46">
        <v>4266405.08</v>
      </c>
      <c r="F113" s="47">
        <v>0</v>
      </c>
      <c r="G113" s="47">
        <v>480245.53</v>
      </c>
      <c r="H113" s="47">
        <v>0</v>
      </c>
      <c r="I113" s="47">
        <v>0</v>
      </c>
      <c r="J113" s="47">
        <v>179429.53</v>
      </c>
      <c r="K113" s="13">
        <f t="shared" si="27"/>
        <v>659675.06000000006</v>
      </c>
      <c r="L113" s="17" t="s">
        <v>50</v>
      </c>
      <c r="M113" s="47">
        <v>101924.07</v>
      </c>
      <c r="N113" s="15">
        <v>0</v>
      </c>
      <c r="O113" s="47">
        <v>3504805.95</v>
      </c>
      <c r="P113" s="15">
        <v>0</v>
      </c>
      <c r="Q113" s="47">
        <v>0</v>
      </c>
      <c r="R113" s="15">
        <v>0</v>
      </c>
      <c r="S113" s="13">
        <f t="shared" si="28"/>
        <v>4266405.08</v>
      </c>
      <c r="T113" s="13">
        <f t="shared" si="29"/>
        <v>0</v>
      </c>
    </row>
    <row r="114" spans="1:20" x14ac:dyDescent="0.25">
      <c r="A114" s="54"/>
      <c r="B114" s="30" t="s">
        <v>340</v>
      </c>
      <c r="C114" s="31" t="s">
        <v>341</v>
      </c>
      <c r="D114" s="49" t="s">
        <v>342</v>
      </c>
      <c r="E114" s="46">
        <v>0</v>
      </c>
      <c r="F114" s="47">
        <v>0</v>
      </c>
      <c r="G114" s="47">
        <v>0</v>
      </c>
      <c r="H114" s="47">
        <v>0</v>
      </c>
      <c r="I114" s="47">
        <v>0</v>
      </c>
      <c r="J114" s="47">
        <v>0</v>
      </c>
      <c r="K114" s="13">
        <f t="shared" si="27"/>
        <v>0</v>
      </c>
      <c r="L114" s="17" t="s">
        <v>50</v>
      </c>
      <c r="M114" s="47">
        <v>0</v>
      </c>
      <c r="N114" s="15">
        <v>0</v>
      </c>
      <c r="O114" s="47">
        <v>0</v>
      </c>
      <c r="P114" s="15">
        <v>0</v>
      </c>
      <c r="Q114" s="47">
        <v>0</v>
      </c>
      <c r="R114" s="15">
        <v>0</v>
      </c>
      <c r="S114" s="13">
        <f t="shared" si="28"/>
        <v>0</v>
      </c>
      <c r="T114" s="13">
        <f t="shared" si="29"/>
        <v>0</v>
      </c>
    </row>
    <row r="115" spans="1:20" x14ac:dyDescent="0.25">
      <c r="A115" s="54"/>
      <c r="B115" s="30" t="s">
        <v>343</v>
      </c>
      <c r="C115" s="31" t="s">
        <v>344</v>
      </c>
      <c r="D115" s="49" t="s">
        <v>345</v>
      </c>
      <c r="E115" s="46">
        <v>676000</v>
      </c>
      <c r="F115" s="47">
        <v>0</v>
      </c>
      <c r="G115" s="47">
        <v>256642.32</v>
      </c>
      <c r="H115" s="47">
        <v>152973.87</v>
      </c>
      <c r="I115" s="47">
        <v>206089.79</v>
      </c>
      <c r="J115" s="47">
        <v>30187</v>
      </c>
      <c r="K115" s="13">
        <f t="shared" si="27"/>
        <v>645892.98</v>
      </c>
      <c r="L115" s="17" t="s">
        <v>50</v>
      </c>
      <c r="M115" s="47">
        <v>30107.02</v>
      </c>
      <c r="N115" s="15">
        <v>0</v>
      </c>
      <c r="O115" s="47">
        <v>0</v>
      </c>
      <c r="P115" s="15">
        <v>0</v>
      </c>
      <c r="Q115" s="47">
        <v>0</v>
      </c>
      <c r="R115" s="15">
        <v>0</v>
      </c>
      <c r="S115" s="13">
        <f t="shared" si="28"/>
        <v>676000</v>
      </c>
      <c r="T115" s="13">
        <f t="shared" si="29"/>
        <v>0</v>
      </c>
    </row>
    <row r="116" spans="1:20" x14ac:dyDescent="0.25">
      <c r="A116" s="54"/>
      <c r="B116" s="30" t="s">
        <v>346</v>
      </c>
      <c r="C116" s="31" t="s">
        <v>347</v>
      </c>
      <c r="D116" s="49" t="s">
        <v>348</v>
      </c>
      <c r="E116" s="46">
        <v>558220</v>
      </c>
      <c r="F116" s="47">
        <v>905.7</v>
      </c>
      <c r="G116" s="47">
        <v>2276.9699999999998</v>
      </c>
      <c r="H116" s="47">
        <v>27080.94</v>
      </c>
      <c r="I116" s="47">
        <v>0</v>
      </c>
      <c r="J116" s="47">
        <v>12292.19</v>
      </c>
      <c r="K116" s="13">
        <f t="shared" si="27"/>
        <v>42555.8</v>
      </c>
      <c r="L116" s="17" t="s">
        <v>50</v>
      </c>
      <c r="M116" s="47">
        <v>18578.57</v>
      </c>
      <c r="N116" s="15">
        <v>0</v>
      </c>
      <c r="O116" s="47">
        <v>497085.63</v>
      </c>
      <c r="P116" s="15">
        <v>0</v>
      </c>
      <c r="Q116" s="47">
        <v>0</v>
      </c>
      <c r="R116" s="15">
        <v>0</v>
      </c>
      <c r="S116" s="13">
        <f t="shared" si="28"/>
        <v>558220</v>
      </c>
      <c r="T116" s="13">
        <f t="shared" si="29"/>
        <v>0</v>
      </c>
    </row>
    <row r="117" spans="1:20" x14ac:dyDescent="0.25">
      <c r="A117" s="54"/>
      <c r="B117" s="30" t="s">
        <v>349</v>
      </c>
      <c r="C117" s="31" t="s">
        <v>350</v>
      </c>
      <c r="D117" s="49" t="s">
        <v>351</v>
      </c>
      <c r="E117" s="46">
        <v>2900000</v>
      </c>
      <c r="F117" s="47">
        <v>3064.58</v>
      </c>
      <c r="G117" s="47">
        <v>413946.56</v>
      </c>
      <c r="H117" s="47">
        <v>100695.27</v>
      </c>
      <c r="I117" s="47">
        <v>376864.93</v>
      </c>
      <c r="J117" s="47">
        <v>1611925</v>
      </c>
      <c r="K117" s="13">
        <f t="shared" si="27"/>
        <v>2506496.34</v>
      </c>
      <c r="L117" s="17" t="s">
        <v>50</v>
      </c>
      <c r="M117" s="47">
        <v>243578.99</v>
      </c>
      <c r="N117" s="15">
        <v>0</v>
      </c>
      <c r="O117" s="47">
        <v>149924.67000000001</v>
      </c>
      <c r="P117" s="15">
        <v>0</v>
      </c>
      <c r="Q117" s="47">
        <v>0</v>
      </c>
      <c r="R117" s="15">
        <v>0</v>
      </c>
      <c r="S117" s="13">
        <f t="shared" si="28"/>
        <v>2900000</v>
      </c>
      <c r="T117" s="13">
        <f t="shared" si="29"/>
        <v>0</v>
      </c>
    </row>
    <row r="118" spans="1:20" x14ac:dyDescent="0.25">
      <c r="A118" s="54"/>
      <c r="B118" s="30" t="s">
        <v>352</v>
      </c>
      <c r="C118" s="31" t="s">
        <v>353</v>
      </c>
      <c r="D118" s="49" t="s">
        <v>354</v>
      </c>
      <c r="E118" s="46">
        <v>350815</v>
      </c>
      <c r="F118" s="47">
        <v>15.38</v>
      </c>
      <c r="G118" s="47">
        <v>552.70000000000005</v>
      </c>
      <c r="H118" s="47">
        <v>128.27000000000001</v>
      </c>
      <c r="I118" s="47">
        <v>472.31</v>
      </c>
      <c r="J118" s="47">
        <v>325173.25</v>
      </c>
      <c r="K118" s="13">
        <f t="shared" si="27"/>
        <v>326341.90999999997</v>
      </c>
      <c r="L118" s="17" t="s">
        <v>50</v>
      </c>
      <c r="M118" s="47">
        <v>19686.48</v>
      </c>
      <c r="N118" s="15">
        <v>0</v>
      </c>
      <c r="O118" s="47">
        <v>4786.6099999999997</v>
      </c>
      <c r="P118" s="15">
        <v>0</v>
      </c>
      <c r="Q118" s="47">
        <v>0</v>
      </c>
      <c r="R118" s="15">
        <v>0</v>
      </c>
      <c r="S118" s="13">
        <f t="shared" si="28"/>
        <v>350815</v>
      </c>
      <c r="T118" s="13">
        <f t="shared" si="29"/>
        <v>0</v>
      </c>
    </row>
    <row r="119" spans="1:20" x14ac:dyDescent="0.25">
      <c r="A119" s="54"/>
      <c r="B119" s="30" t="s">
        <v>355</v>
      </c>
      <c r="C119" s="31" t="s">
        <v>356</v>
      </c>
      <c r="D119" s="49" t="s">
        <v>357</v>
      </c>
      <c r="E119" s="46">
        <v>881005.25</v>
      </c>
      <c r="F119" s="47">
        <v>121377.37</v>
      </c>
      <c r="G119" s="47">
        <v>102504.81</v>
      </c>
      <c r="H119" s="47">
        <v>17003.7</v>
      </c>
      <c r="I119" s="47">
        <v>0</v>
      </c>
      <c r="J119" s="47">
        <v>4252.33</v>
      </c>
      <c r="K119" s="13">
        <f t="shared" si="27"/>
        <v>245138.21</v>
      </c>
      <c r="L119" s="17" t="s">
        <v>50</v>
      </c>
      <c r="M119" s="47">
        <v>634111.52</v>
      </c>
      <c r="N119" s="15">
        <v>0</v>
      </c>
      <c r="O119" s="47">
        <v>1755.52</v>
      </c>
      <c r="P119" s="15">
        <v>0</v>
      </c>
      <c r="Q119" s="47">
        <v>0</v>
      </c>
      <c r="R119" s="15">
        <v>0</v>
      </c>
      <c r="S119" s="13">
        <f t="shared" si="28"/>
        <v>881005.25</v>
      </c>
      <c r="T119" s="13">
        <f t="shared" si="29"/>
        <v>0</v>
      </c>
    </row>
    <row r="120" spans="1:20" ht="22.5" x14ac:dyDescent="0.25">
      <c r="A120" s="54"/>
      <c r="B120" s="30" t="s">
        <v>358</v>
      </c>
      <c r="C120" s="31" t="s">
        <v>359</v>
      </c>
      <c r="D120" s="49" t="s">
        <v>360</v>
      </c>
      <c r="E120" s="46">
        <v>0</v>
      </c>
      <c r="F120" s="47">
        <v>0</v>
      </c>
      <c r="G120" s="47">
        <v>0</v>
      </c>
      <c r="H120" s="47">
        <v>0</v>
      </c>
      <c r="I120" s="47">
        <v>0</v>
      </c>
      <c r="J120" s="47">
        <v>0</v>
      </c>
      <c r="K120" s="13">
        <f t="shared" si="27"/>
        <v>0</v>
      </c>
      <c r="L120" s="17" t="s">
        <v>50</v>
      </c>
      <c r="M120" s="47">
        <v>0</v>
      </c>
      <c r="N120" s="15">
        <v>0</v>
      </c>
      <c r="O120" s="47">
        <v>0</v>
      </c>
      <c r="P120" s="15">
        <v>0</v>
      </c>
      <c r="Q120" s="47">
        <v>0</v>
      </c>
      <c r="R120" s="15">
        <v>0</v>
      </c>
      <c r="S120" s="13">
        <f t="shared" si="28"/>
        <v>0</v>
      </c>
      <c r="T120" s="13">
        <f t="shared" si="29"/>
        <v>0</v>
      </c>
    </row>
    <row r="121" spans="1:20" x14ac:dyDescent="0.25">
      <c r="A121" s="54"/>
      <c r="B121" s="30" t="s">
        <v>361</v>
      </c>
      <c r="C121" s="31" t="s">
        <v>362</v>
      </c>
      <c r="D121" s="49" t="s">
        <v>363</v>
      </c>
      <c r="E121" s="46">
        <v>164888.72</v>
      </c>
      <c r="F121" s="47">
        <v>21686.38</v>
      </c>
      <c r="G121" s="47">
        <v>17382.36</v>
      </c>
      <c r="H121" s="47">
        <v>3456.65</v>
      </c>
      <c r="I121" s="47">
        <v>0</v>
      </c>
      <c r="J121" s="47">
        <v>812.2</v>
      </c>
      <c r="K121" s="13">
        <f t="shared" si="27"/>
        <v>43337.590000000004</v>
      </c>
      <c r="L121" s="17" t="s">
        <v>50</v>
      </c>
      <c r="M121" s="47">
        <v>121228.75</v>
      </c>
      <c r="N121" s="15">
        <v>0</v>
      </c>
      <c r="O121" s="47">
        <v>322.38</v>
      </c>
      <c r="P121" s="15">
        <v>0</v>
      </c>
      <c r="Q121" s="47">
        <v>0</v>
      </c>
      <c r="R121" s="15">
        <v>0</v>
      </c>
      <c r="S121" s="13">
        <f t="shared" si="28"/>
        <v>164888.72</v>
      </c>
      <c r="T121" s="13">
        <f t="shared" si="29"/>
        <v>0</v>
      </c>
    </row>
    <row r="122" spans="1:20" x14ac:dyDescent="0.25">
      <c r="A122" s="54"/>
      <c r="B122" s="30" t="s">
        <v>364</v>
      </c>
      <c r="C122" s="31" t="s">
        <v>365</v>
      </c>
      <c r="D122" s="49" t="s">
        <v>366</v>
      </c>
      <c r="E122" s="46">
        <v>3389104.41</v>
      </c>
      <c r="F122" s="47">
        <v>891116.27</v>
      </c>
      <c r="G122" s="47">
        <v>388106.19</v>
      </c>
      <c r="H122" s="47">
        <v>164366.6</v>
      </c>
      <c r="I122" s="47">
        <v>23640.77</v>
      </c>
      <c r="J122" s="47">
        <v>371613.63</v>
      </c>
      <c r="K122" s="13">
        <f t="shared" si="27"/>
        <v>1838843.46</v>
      </c>
      <c r="L122" s="17" t="s">
        <v>50</v>
      </c>
      <c r="M122" s="47">
        <v>1208575.07</v>
      </c>
      <c r="N122" s="15">
        <v>0</v>
      </c>
      <c r="O122" s="47">
        <v>341685.88</v>
      </c>
      <c r="P122" s="15">
        <v>0</v>
      </c>
      <c r="Q122" s="47">
        <v>0</v>
      </c>
      <c r="R122" s="15">
        <v>0</v>
      </c>
      <c r="S122" s="13">
        <f t="shared" si="28"/>
        <v>3389104.41</v>
      </c>
      <c r="T122" s="13">
        <f t="shared" si="29"/>
        <v>0</v>
      </c>
    </row>
    <row r="123" spans="1:20" x14ac:dyDescent="0.25">
      <c r="A123" s="54"/>
      <c r="B123" s="30" t="s">
        <v>367</v>
      </c>
      <c r="C123" s="31" t="s">
        <v>368</v>
      </c>
      <c r="D123" s="49" t="s">
        <v>369</v>
      </c>
      <c r="E123" s="46">
        <v>676880</v>
      </c>
      <c r="F123" s="47">
        <v>4627.99</v>
      </c>
      <c r="G123" s="47">
        <v>116445.61</v>
      </c>
      <c r="H123" s="47">
        <v>147526.56</v>
      </c>
      <c r="I123" s="47">
        <v>0</v>
      </c>
      <c r="J123" s="47">
        <v>87309.6</v>
      </c>
      <c r="K123" s="13">
        <f t="shared" si="27"/>
        <v>355909.76</v>
      </c>
      <c r="L123" s="17" t="s">
        <v>50</v>
      </c>
      <c r="M123" s="47">
        <v>27331.46</v>
      </c>
      <c r="N123" s="15">
        <v>0</v>
      </c>
      <c r="O123" s="47">
        <v>293638.78000000003</v>
      </c>
      <c r="P123" s="15">
        <v>0</v>
      </c>
      <c r="Q123" s="47">
        <v>0</v>
      </c>
      <c r="R123" s="15">
        <v>0</v>
      </c>
      <c r="S123" s="13">
        <f t="shared" si="28"/>
        <v>676880</v>
      </c>
      <c r="T123" s="13">
        <f t="shared" si="29"/>
        <v>0</v>
      </c>
    </row>
    <row r="124" spans="1:20" x14ac:dyDescent="0.25">
      <c r="A124" s="54"/>
      <c r="B124" s="30" t="s">
        <v>370</v>
      </c>
      <c r="C124" s="31" t="s">
        <v>371</v>
      </c>
      <c r="D124" s="49" t="s">
        <v>372</v>
      </c>
      <c r="E124" s="46">
        <v>2247718.87</v>
      </c>
      <c r="F124" s="47">
        <v>20537.78</v>
      </c>
      <c r="G124" s="47">
        <v>345262.26</v>
      </c>
      <c r="H124" s="47">
        <v>73988.39</v>
      </c>
      <c r="I124" s="47">
        <v>316565.63</v>
      </c>
      <c r="J124" s="47">
        <v>763760.4</v>
      </c>
      <c r="K124" s="13">
        <f t="shared" si="27"/>
        <v>1520114.46</v>
      </c>
      <c r="L124" s="17" t="s">
        <v>50</v>
      </c>
      <c r="M124" s="47">
        <v>380469.09</v>
      </c>
      <c r="N124" s="15">
        <v>0</v>
      </c>
      <c r="O124" s="47">
        <v>347135.32</v>
      </c>
      <c r="P124" s="15">
        <v>0</v>
      </c>
      <c r="Q124" s="47">
        <v>0</v>
      </c>
      <c r="R124" s="15">
        <v>0</v>
      </c>
      <c r="S124" s="13">
        <f t="shared" si="28"/>
        <v>2247718.87</v>
      </c>
      <c r="T124" s="13">
        <f t="shared" si="29"/>
        <v>0</v>
      </c>
    </row>
    <row r="125" spans="1:20" x14ac:dyDescent="0.25">
      <c r="A125" s="54"/>
      <c r="B125" s="30" t="s">
        <v>373</v>
      </c>
      <c r="C125" s="31" t="s">
        <v>374</v>
      </c>
      <c r="D125" s="49" t="s">
        <v>375</v>
      </c>
      <c r="E125" s="46">
        <v>0</v>
      </c>
      <c r="F125" s="47">
        <v>0</v>
      </c>
      <c r="G125" s="47">
        <v>0</v>
      </c>
      <c r="H125" s="47">
        <v>0</v>
      </c>
      <c r="I125" s="47">
        <v>0</v>
      </c>
      <c r="J125" s="47">
        <v>0</v>
      </c>
      <c r="K125" s="13">
        <f t="shared" si="27"/>
        <v>0</v>
      </c>
      <c r="L125" s="17" t="s">
        <v>50</v>
      </c>
      <c r="M125" s="47">
        <v>0</v>
      </c>
      <c r="N125" s="15">
        <v>0</v>
      </c>
      <c r="O125" s="47">
        <v>0</v>
      </c>
      <c r="P125" s="15">
        <v>0</v>
      </c>
      <c r="Q125" s="47">
        <v>0</v>
      </c>
      <c r="R125" s="15">
        <v>0</v>
      </c>
      <c r="S125" s="13">
        <f t="shared" si="28"/>
        <v>0</v>
      </c>
      <c r="T125" s="13">
        <f t="shared" si="29"/>
        <v>0</v>
      </c>
    </row>
    <row r="126" spans="1:20" x14ac:dyDescent="0.25">
      <c r="A126" s="54"/>
      <c r="B126" s="30" t="s">
        <v>376</v>
      </c>
      <c r="C126" s="31" t="s">
        <v>377</v>
      </c>
      <c r="D126" s="49" t="s">
        <v>378</v>
      </c>
      <c r="E126" s="46">
        <v>384344.24</v>
      </c>
      <c r="F126" s="47">
        <v>654.03</v>
      </c>
      <c r="G126" s="47">
        <v>7588.14</v>
      </c>
      <c r="H126" s="47">
        <v>7588.14</v>
      </c>
      <c r="I126" s="47">
        <v>0</v>
      </c>
      <c r="J126" s="47">
        <v>14833.81</v>
      </c>
      <c r="K126" s="13">
        <f t="shared" si="27"/>
        <v>30664.120000000003</v>
      </c>
      <c r="L126" s="17" t="s">
        <v>50</v>
      </c>
      <c r="M126" s="47">
        <v>221916.48</v>
      </c>
      <c r="N126" s="15">
        <v>0</v>
      </c>
      <c r="O126" s="47">
        <v>131763.64000000001</v>
      </c>
      <c r="P126" s="15">
        <v>0</v>
      </c>
      <c r="Q126" s="47">
        <v>0</v>
      </c>
      <c r="R126" s="15">
        <v>0</v>
      </c>
      <c r="S126" s="13">
        <f t="shared" si="28"/>
        <v>384344.24</v>
      </c>
      <c r="T126" s="13">
        <f t="shared" si="29"/>
        <v>0</v>
      </c>
    </row>
    <row r="127" spans="1:20" x14ac:dyDescent="0.25">
      <c r="A127" s="54"/>
      <c r="B127" s="30" t="s">
        <v>379</v>
      </c>
      <c r="C127" s="31" t="s">
        <v>380</v>
      </c>
      <c r="D127" s="49" t="s">
        <v>381</v>
      </c>
      <c r="E127" s="46">
        <v>6000</v>
      </c>
      <c r="F127" s="47">
        <v>0</v>
      </c>
      <c r="G127" s="47">
        <v>0</v>
      </c>
      <c r="H127" s="47">
        <v>0</v>
      </c>
      <c r="I127" s="47">
        <v>0</v>
      </c>
      <c r="J127" s="47">
        <v>0</v>
      </c>
      <c r="K127" s="13">
        <f t="shared" si="27"/>
        <v>0</v>
      </c>
      <c r="L127" s="17" t="s">
        <v>50</v>
      </c>
      <c r="M127" s="47">
        <v>6000</v>
      </c>
      <c r="N127" s="15">
        <v>0</v>
      </c>
      <c r="O127" s="47">
        <v>0</v>
      </c>
      <c r="P127" s="15">
        <v>0</v>
      </c>
      <c r="Q127" s="47">
        <v>0</v>
      </c>
      <c r="R127" s="15">
        <v>0</v>
      </c>
      <c r="S127" s="13">
        <f t="shared" si="28"/>
        <v>6000</v>
      </c>
      <c r="T127" s="13">
        <f t="shared" si="29"/>
        <v>0</v>
      </c>
    </row>
    <row r="128" spans="1:20" ht="22.5" x14ac:dyDescent="0.25">
      <c r="A128" s="54"/>
      <c r="B128" s="30" t="s">
        <v>382</v>
      </c>
      <c r="C128" s="31" t="s">
        <v>383</v>
      </c>
      <c r="D128" s="49" t="s">
        <v>384</v>
      </c>
      <c r="E128" s="46">
        <v>2054430.86</v>
      </c>
      <c r="F128" s="47">
        <v>7225.34</v>
      </c>
      <c r="G128" s="47">
        <v>135995.14000000001</v>
      </c>
      <c r="H128" s="47">
        <v>233115.9</v>
      </c>
      <c r="I128" s="47">
        <v>2496.62</v>
      </c>
      <c r="J128" s="47">
        <v>851379.77</v>
      </c>
      <c r="K128" s="13">
        <f t="shared" si="27"/>
        <v>1230212.77</v>
      </c>
      <c r="L128" s="17" t="s">
        <v>50</v>
      </c>
      <c r="M128" s="47">
        <v>32353.7</v>
      </c>
      <c r="N128" s="15">
        <v>0</v>
      </c>
      <c r="O128" s="47">
        <v>791864.39</v>
      </c>
      <c r="P128" s="15">
        <v>0</v>
      </c>
      <c r="Q128" s="47">
        <v>0</v>
      </c>
      <c r="R128" s="15">
        <v>0</v>
      </c>
      <c r="S128" s="13">
        <f t="shared" si="28"/>
        <v>2054430.8599999999</v>
      </c>
      <c r="T128" s="13">
        <f t="shared" si="29"/>
        <v>0</v>
      </c>
    </row>
    <row r="129" spans="1:20" x14ac:dyDescent="0.25">
      <c r="A129" s="54"/>
      <c r="B129" s="30" t="s">
        <v>385</v>
      </c>
      <c r="C129" s="31" t="s">
        <v>386</v>
      </c>
      <c r="D129" s="49" t="s">
        <v>387</v>
      </c>
      <c r="E129" s="46">
        <v>239623.72</v>
      </c>
      <c r="F129" s="47">
        <v>13573.12</v>
      </c>
      <c r="G129" s="47">
        <v>10569.87</v>
      </c>
      <c r="H129" s="47">
        <v>1843.32</v>
      </c>
      <c r="I129" s="47">
        <v>0</v>
      </c>
      <c r="J129" s="47">
        <v>555.13</v>
      </c>
      <c r="K129" s="13">
        <f t="shared" si="27"/>
        <v>26541.440000000002</v>
      </c>
      <c r="L129" s="17" t="s">
        <v>50</v>
      </c>
      <c r="M129" s="47">
        <v>207585.04</v>
      </c>
      <c r="N129" s="15">
        <v>0</v>
      </c>
      <c r="O129" s="47">
        <v>5497.24</v>
      </c>
      <c r="P129" s="15">
        <v>0</v>
      </c>
      <c r="Q129" s="47">
        <v>0</v>
      </c>
      <c r="R129" s="15">
        <v>0</v>
      </c>
      <c r="S129" s="13">
        <f t="shared" si="28"/>
        <v>239623.72</v>
      </c>
      <c r="T129" s="13">
        <f t="shared" si="29"/>
        <v>0</v>
      </c>
    </row>
    <row r="130" spans="1:20" x14ac:dyDescent="0.25">
      <c r="A130" s="54"/>
      <c r="B130" s="30" t="s">
        <v>388</v>
      </c>
      <c r="C130" s="31" t="s">
        <v>389</v>
      </c>
      <c r="D130" s="49" t="s">
        <v>390</v>
      </c>
      <c r="E130" s="46">
        <v>420000</v>
      </c>
      <c r="F130" s="47">
        <v>62100.98</v>
      </c>
      <c r="G130" s="47">
        <v>100704.22</v>
      </c>
      <c r="H130" s="47">
        <v>26854.47</v>
      </c>
      <c r="I130" s="47">
        <v>18462.439999999999</v>
      </c>
      <c r="J130" s="47">
        <v>39860.1</v>
      </c>
      <c r="K130" s="13">
        <f t="shared" si="27"/>
        <v>247982.21000000002</v>
      </c>
      <c r="L130" s="17" t="s">
        <v>50</v>
      </c>
      <c r="M130" s="47">
        <v>112452.93</v>
      </c>
      <c r="N130" s="15">
        <v>0</v>
      </c>
      <c r="O130" s="47">
        <v>59564.86</v>
      </c>
      <c r="P130" s="15">
        <v>0</v>
      </c>
      <c r="Q130" s="47">
        <v>0</v>
      </c>
      <c r="R130" s="15">
        <v>0</v>
      </c>
      <c r="S130" s="13">
        <f t="shared" si="28"/>
        <v>420000</v>
      </c>
      <c r="T130" s="13">
        <f t="shared" si="29"/>
        <v>0</v>
      </c>
    </row>
    <row r="131" spans="1:20" x14ac:dyDescent="0.25">
      <c r="A131" s="54"/>
      <c r="B131" s="26" t="s">
        <v>50</v>
      </c>
      <c r="C131" s="23" t="s">
        <v>391</v>
      </c>
      <c r="D131" s="48" t="s">
        <v>392</v>
      </c>
      <c r="E131" s="13">
        <f t="shared" ref="E131:J131" si="30">E109+E110+E111+E112+E113+E114+E115+E116+E117+E118+E119+E120+E121+E122+E123+E124+E125+E126+E127+E128+E129+E130</f>
        <v>29300436.149999995</v>
      </c>
      <c r="F131" s="13">
        <f t="shared" si="30"/>
        <v>3768629.57</v>
      </c>
      <c r="G131" s="13">
        <f t="shared" si="30"/>
        <v>3943510.8400000012</v>
      </c>
      <c r="H131" s="13">
        <f t="shared" si="30"/>
        <v>1274591.3699999999</v>
      </c>
      <c r="I131" s="13">
        <f t="shared" si="30"/>
        <v>2202509.08</v>
      </c>
      <c r="J131" s="13">
        <f t="shared" si="30"/>
        <v>6793825.9999999991</v>
      </c>
      <c r="K131" s="13">
        <f t="shared" si="27"/>
        <v>17983066.859999999</v>
      </c>
      <c r="L131" s="17" t="s">
        <v>50</v>
      </c>
      <c r="M131" s="13">
        <f>M109+M110+M111+M112+M113+M114+M115+M116+M117+M118+M119+M120+M121+M122+M123+M124+M125+M126+M127+M128+M129+M130</f>
        <v>4580967.9800000004</v>
      </c>
      <c r="N131" s="15">
        <v>0</v>
      </c>
      <c r="O131" s="13">
        <f>O109+O110+O111+O112+O113+O114+O115+O116+O117+O118+O119+O120+O121+O122+O123+O124+O125+O126+O127+O128+O129+O130</f>
        <v>6736401.3100000005</v>
      </c>
      <c r="P131" s="15">
        <v>0</v>
      </c>
      <c r="Q131" s="13">
        <f>Q109+Q110+Q111+Q112+Q113+Q114+Q115+Q116+Q117+Q118+Q119+Q120+Q121+Q122+Q123+Q124+Q125+Q126+Q127+Q128+Q129+Q130</f>
        <v>0</v>
      </c>
      <c r="R131" s="15">
        <v>0</v>
      </c>
      <c r="S131" s="13">
        <f t="shared" si="28"/>
        <v>29300436.149999999</v>
      </c>
      <c r="T131" s="13">
        <f t="shared" si="29"/>
        <v>0</v>
      </c>
    </row>
    <row r="132" spans="1:20" x14ac:dyDescent="0.25">
      <c r="A132" s="53" t="s">
        <v>393</v>
      </c>
      <c r="B132" s="30" t="s">
        <v>394</v>
      </c>
      <c r="C132" s="31" t="s">
        <v>395</v>
      </c>
      <c r="D132" s="49" t="s">
        <v>396</v>
      </c>
      <c r="E132" s="46">
        <v>31601584.739999998</v>
      </c>
      <c r="F132" s="47">
        <v>79464.509999999995</v>
      </c>
      <c r="G132" s="47">
        <v>3691433.99</v>
      </c>
      <c r="H132" s="47">
        <v>682301.39</v>
      </c>
      <c r="I132" s="47">
        <v>0</v>
      </c>
      <c r="J132" s="47">
        <v>18530045.210000001</v>
      </c>
      <c r="K132" s="13">
        <f t="shared" si="27"/>
        <v>22983245.100000001</v>
      </c>
      <c r="L132" s="17" t="s">
        <v>50</v>
      </c>
      <c r="M132" s="47">
        <v>6904497.6900000004</v>
      </c>
      <c r="N132" s="15">
        <v>0</v>
      </c>
      <c r="O132" s="47">
        <v>1713841.95</v>
      </c>
      <c r="P132" s="15">
        <v>0</v>
      </c>
      <c r="Q132" s="47">
        <v>0</v>
      </c>
      <c r="R132" s="15">
        <v>0</v>
      </c>
      <c r="S132" s="13">
        <f t="shared" si="28"/>
        <v>31601584.740000002</v>
      </c>
      <c r="T132" s="13">
        <f t="shared" si="29"/>
        <v>0</v>
      </c>
    </row>
    <row r="133" spans="1:20" x14ac:dyDescent="0.25">
      <c r="A133" s="54"/>
      <c r="B133" s="30" t="s">
        <v>397</v>
      </c>
      <c r="C133" s="31" t="s">
        <v>398</v>
      </c>
      <c r="D133" s="49" t="s">
        <v>399</v>
      </c>
      <c r="E133" s="46">
        <v>2968971.87</v>
      </c>
      <c r="F133" s="47">
        <v>0</v>
      </c>
      <c r="G133" s="47">
        <v>693245.91</v>
      </c>
      <c r="H133" s="47">
        <v>724804.49</v>
      </c>
      <c r="I133" s="47">
        <v>0</v>
      </c>
      <c r="J133" s="47">
        <v>85346.76</v>
      </c>
      <c r="K133" s="13">
        <f t="shared" si="27"/>
        <v>1503397.16</v>
      </c>
      <c r="L133" s="17" t="s">
        <v>50</v>
      </c>
      <c r="M133" s="47">
        <v>1243241.4099999999</v>
      </c>
      <c r="N133" s="15">
        <v>0</v>
      </c>
      <c r="O133" s="47">
        <v>222333.3</v>
      </c>
      <c r="P133" s="15">
        <v>0</v>
      </c>
      <c r="Q133" s="47">
        <v>0</v>
      </c>
      <c r="R133" s="15">
        <v>0</v>
      </c>
      <c r="S133" s="13">
        <f t="shared" si="28"/>
        <v>2968971.87</v>
      </c>
      <c r="T133" s="13">
        <f t="shared" si="29"/>
        <v>0</v>
      </c>
    </row>
    <row r="134" spans="1:20" x14ac:dyDescent="0.25">
      <c r="A134" s="54"/>
      <c r="B134" s="30" t="s">
        <v>400</v>
      </c>
      <c r="C134" s="31" t="s">
        <v>401</v>
      </c>
      <c r="D134" s="49" t="s">
        <v>402</v>
      </c>
      <c r="E134" s="46">
        <v>47774014.979999997</v>
      </c>
      <c r="F134" s="47">
        <v>14724651.310000001</v>
      </c>
      <c r="G134" s="47">
        <v>15809945.51</v>
      </c>
      <c r="H134" s="47">
        <v>3033769.61</v>
      </c>
      <c r="I134" s="47">
        <v>0</v>
      </c>
      <c r="J134" s="47">
        <v>2128220.5499999998</v>
      </c>
      <c r="K134" s="13">
        <f t="shared" si="27"/>
        <v>35696586.979999997</v>
      </c>
      <c r="L134" s="17" t="s">
        <v>50</v>
      </c>
      <c r="M134" s="47">
        <v>9441780.9000000004</v>
      </c>
      <c r="N134" s="15">
        <v>0</v>
      </c>
      <c r="O134" s="47">
        <v>2635647.1</v>
      </c>
      <c r="P134" s="15">
        <v>0</v>
      </c>
      <c r="Q134" s="47">
        <v>0</v>
      </c>
      <c r="R134" s="15">
        <v>0</v>
      </c>
      <c r="S134" s="13">
        <f t="shared" si="28"/>
        <v>47774014.979999997</v>
      </c>
      <c r="T134" s="13">
        <f t="shared" si="29"/>
        <v>0</v>
      </c>
    </row>
    <row r="135" spans="1:20" x14ac:dyDescent="0.25">
      <c r="A135" s="54"/>
      <c r="B135" s="30" t="s">
        <v>403</v>
      </c>
      <c r="C135" s="31" t="s">
        <v>404</v>
      </c>
      <c r="D135" s="49" t="s">
        <v>405</v>
      </c>
      <c r="E135" s="46">
        <v>496624.62</v>
      </c>
      <c r="F135" s="47">
        <v>0</v>
      </c>
      <c r="G135" s="47">
        <v>0</v>
      </c>
      <c r="H135" s="47">
        <v>0</v>
      </c>
      <c r="I135" s="47">
        <v>0</v>
      </c>
      <c r="J135" s="47">
        <v>0</v>
      </c>
      <c r="K135" s="13">
        <f t="shared" si="27"/>
        <v>0</v>
      </c>
      <c r="L135" s="17" t="s">
        <v>50</v>
      </c>
      <c r="M135" s="47">
        <v>0</v>
      </c>
      <c r="N135" s="15">
        <v>0</v>
      </c>
      <c r="O135" s="47">
        <v>496624.62</v>
      </c>
      <c r="P135" s="15">
        <v>0</v>
      </c>
      <c r="Q135" s="47">
        <v>0</v>
      </c>
      <c r="R135" s="15">
        <v>0</v>
      </c>
      <c r="S135" s="13">
        <f t="shared" si="28"/>
        <v>496624.62</v>
      </c>
      <c r="T135" s="13">
        <f t="shared" si="29"/>
        <v>0</v>
      </c>
    </row>
    <row r="136" spans="1:20" x14ac:dyDescent="0.25">
      <c r="A136" s="54"/>
      <c r="B136" s="30" t="s">
        <v>406</v>
      </c>
      <c r="C136" s="31" t="s">
        <v>407</v>
      </c>
      <c r="D136" s="49" t="s">
        <v>408</v>
      </c>
      <c r="E136" s="46">
        <v>0</v>
      </c>
      <c r="F136" s="47">
        <v>0</v>
      </c>
      <c r="G136" s="47">
        <v>0</v>
      </c>
      <c r="H136" s="47">
        <v>0</v>
      </c>
      <c r="I136" s="47">
        <v>0</v>
      </c>
      <c r="J136" s="47">
        <v>0</v>
      </c>
      <c r="K136" s="13">
        <f t="shared" si="27"/>
        <v>0</v>
      </c>
      <c r="L136" s="17" t="s">
        <v>50</v>
      </c>
      <c r="M136" s="47">
        <v>0</v>
      </c>
      <c r="N136" s="15">
        <v>0</v>
      </c>
      <c r="O136" s="47">
        <v>0</v>
      </c>
      <c r="P136" s="15">
        <v>0</v>
      </c>
      <c r="Q136" s="47">
        <v>0</v>
      </c>
      <c r="R136" s="15">
        <v>0</v>
      </c>
      <c r="S136" s="13">
        <f t="shared" si="28"/>
        <v>0</v>
      </c>
      <c r="T136" s="13">
        <f t="shared" si="29"/>
        <v>0</v>
      </c>
    </row>
    <row r="137" spans="1:20" x14ac:dyDescent="0.25">
      <c r="A137" s="54"/>
      <c r="B137" s="30" t="s">
        <v>409</v>
      </c>
      <c r="C137" s="31" t="s">
        <v>410</v>
      </c>
      <c r="D137" s="49" t="s">
        <v>411</v>
      </c>
      <c r="E137" s="46">
        <v>116122.91</v>
      </c>
      <c r="F137" s="47">
        <v>0</v>
      </c>
      <c r="G137" s="47">
        <v>0</v>
      </c>
      <c r="H137" s="47">
        <v>0</v>
      </c>
      <c r="I137" s="47">
        <v>0</v>
      </c>
      <c r="J137" s="47">
        <v>0</v>
      </c>
      <c r="K137" s="13">
        <f t="shared" si="27"/>
        <v>0</v>
      </c>
      <c r="L137" s="17" t="s">
        <v>50</v>
      </c>
      <c r="M137" s="47">
        <v>0</v>
      </c>
      <c r="N137" s="15">
        <v>0</v>
      </c>
      <c r="O137" s="47">
        <v>116122.91</v>
      </c>
      <c r="P137" s="15">
        <v>0</v>
      </c>
      <c r="Q137" s="47">
        <v>0</v>
      </c>
      <c r="R137" s="15">
        <v>0</v>
      </c>
      <c r="S137" s="13">
        <f t="shared" si="28"/>
        <v>116122.91</v>
      </c>
      <c r="T137" s="13">
        <f t="shared" si="29"/>
        <v>0</v>
      </c>
    </row>
    <row r="138" spans="1:20" x14ac:dyDescent="0.25">
      <c r="A138" s="54"/>
      <c r="B138" s="30" t="s">
        <v>412</v>
      </c>
      <c r="C138" s="31" t="s">
        <v>413</v>
      </c>
      <c r="D138" s="49" t="s">
        <v>414</v>
      </c>
      <c r="E138" s="46">
        <v>14711761.050000001</v>
      </c>
      <c r="F138" s="47">
        <v>6632282</v>
      </c>
      <c r="G138" s="47">
        <v>3060280.31</v>
      </c>
      <c r="H138" s="47">
        <v>732595.79</v>
      </c>
      <c r="I138" s="47">
        <v>0</v>
      </c>
      <c r="J138" s="47">
        <v>965076.41</v>
      </c>
      <c r="K138" s="13">
        <f t="shared" si="27"/>
        <v>11390234.510000002</v>
      </c>
      <c r="L138" s="17" t="s">
        <v>50</v>
      </c>
      <c r="M138" s="47">
        <v>1269999.1100000001</v>
      </c>
      <c r="N138" s="15">
        <v>0</v>
      </c>
      <c r="O138" s="47">
        <v>2051527.43</v>
      </c>
      <c r="P138" s="15">
        <v>0</v>
      </c>
      <c r="Q138" s="47">
        <v>0</v>
      </c>
      <c r="R138" s="15">
        <v>0</v>
      </c>
      <c r="S138" s="13">
        <f t="shared" si="28"/>
        <v>14711761.050000001</v>
      </c>
      <c r="T138" s="13">
        <f t="shared" si="29"/>
        <v>0</v>
      </c>
    </row>
    <row r="139" spans="1:20" x14ac:dyDescent="0.25">
      <c r="A139" s="54"/>
      <c r="B139" s="30" t="s">
        <v>415</v>
      </c>
      <c r="C139" s="31" t="s">
        <v>416</v>
      </c>
      <c r="D139" s="49" t="s">
        <v>417</v>
      </c>
      <c r="E139" s="46">
        <v>990060.9</v>
      </c>
      <c r="F139" s="47">
        <v>58330.13</v>
      </c>
      <c r="G139" s="47">
        <v>70038.37</v>
      </c>
      <c r="H139" s="47">
        <v>0</v>
      </c>
      <c r="I139" s="47">
        <v>0</v>
      </c>
      <c r="J139" s="47">
        <v>0</v>
      </c>
      <c r="K139" s="13">
        <f t="shared" si="27"/>
        <v>128368.5</v>
      </c>
      <c r="L139" s="17" t="s">
        <v>50</v>
      </c>
      <c r="M139" s="47">
        <v>98029.18</v>
      </c>
      <c r="N139" s="15">
        <v>0</v>
      </c>
      <c r="O139" s="47">
        <v>763663.22</v>
      </c>
      <c r="P139" s="15">
        <v>0</v>
      </c>
      <c r="Q139" s="47">
        <v>0</v>
      </c>
      <c r="R139" s="15">
        <v>0</v>
      </c>
      <c r="S139" s="13">
        <f t="shared" si="28"/>
        <v>990060.89999999991</v>
      </c>
      <c r="T139" s="13">
        <f t="shared" si="29"/>
        <v>0</v>
      </c>
    </row>
    <row r="140" spans="1:20" x14ac:dyDescent="0.25">
      <c r="A140" s="54"/>
      <c r="B140" s="30" t="s">
        <v>418</v>
      </c>
      <c r="C140" s="31" t="s">
        <v>419</v>
      </c>
      <c r="D140" s="49" t="s">
        <v>420</v>
      </c>
      <c r="E140" s="46">
        <v>9552470.1799999997</v>
      </c>
      <c r="F140" s="47">
        <v>73229.600000000006</v>
      </c>
      <c r="G140" s="47">
        <v>1046960.26</v>
      </c>
      <c r="H140" s="47">
        <v>342845.27</v>
      </c>
      <c r="I140" s="47">
        <v>0</v>
      </c>
      <c r="J140" s="47">
        <v>1110737.9199999999</v>
      </c>
      <c r="K140" s="13">
        <f t="shared" si="27"/>
        <v>2573773.0499999998</v>
      </c>
      <c r="L140" s="17" t="s">
        <v>50</v>
      </c>
      <c r="M140" s="47">
        <v>2640264.91</v>
      </c>
      <c r="N140" s="15">
        <v>0</v>
      </c>
      <c r="O140" s="47">
        <v>4338432.22</v>
      </c>
      <c r="P140" s="15">
        <v>0</v>
      </c>
      <c r="Q140" s="47">
        <v>0</v>
      </c>
      <c r="R140" s="15">
        <v>0</v>
      </c>
      <c r="S140" s="13">
        <f t="shared" si="28"/>
        <v>9552470.1799999997</v>
      </c>
      <c r="T140" s="13">
        <f t="shared" si="29"/>
        <v>0</v>
      </c>
    </row>
    <row r="141" spans="1:20" x14ac:dyDescent="0.25">
      <c r="A141" s="54"/>
      <c r="B141" s="30" t="s">
        <v>421</v>
      </c>
      <c r="C141" s="31" t="s">
        <v>422</v>
      </c>
      <c r="D141" s="49" t="s">
        <v>423</v>
      </c>
      <c r="E141" s="46">
        <v>0</v>
      </c>
      <c r="F141" s="47">
        <v>0</v>
      </c>
      <c r="G141" s="47">
        <v>0</v>
      </c>
      <c r="H141" s="47">
        <v>0</v>
      </c>
      <c r="I141" s="47">
        <v>0</v>
      </c>
      <c r="J141" s="47">
        <v>0</v>
      </c>
      <c r="K141" s="13">
        <f t="shared" ref="K141:K171" si="31">F141+G141+H141+I141+J141</f>
        <v>0</v>
      </c>
      <c r="L141" s="17" t="s">
        <v>50</v>
      </c>
      <c r="M141" s="47">
        <v>0</v>
      </c>
      <c r="N141" s="15">
        <v>0</v>
      </c>
      <c r="O141" s="47">
        <v>0</v>
      </c>
      <c r="P141" s="15">
        <v>0</v>
      </c>
      <c r="Q141" s="47">
        <v>0</v>
      </c>
      <c r="R141" s="15">
        <v>0</v>
      </c>
      <c r="S141" s="13">
        <f t="shared" ref="S141:S171" si="32">M141+O141+Q141+K141</f>
        <v>0</v>
      </c>
      <c r="T141" s="13">
        <f t="shared" ref="T141:T171" si="33">E141-S141</f>
        <v>0</v>
      </c>
    </row>
    <row r="142" spans="1:20" x14ac:dyDescent="0.25">
      <c r="A142" s="54"/>
      <c r="B142" s="30" t="s">
        <v>424</v>
      </c>
      <c r="C142" s="31" t="s">
        <v>425</v>
      </c>
      <c r="D142" s="49" t="s">
        <v>426</v>
      </c>
      <c r="E142" s="46">
        <v>0</v>
      </c>
      <c r="F142" s="47">
        <v>0</v>
      </c>
      <c r="G142" s="47">
        <v>0</v>
      </c>
      <c r="H142" s="47">
        <v>0</v>
      </c>
      <c r="I142" s="47">
        <v>0</v>
      </c>
      <c r="J142" s="47">
        <v>0</v>
      </c>
      <c r="K142" s="13">
        <f t="shared" si="31"/>
        <v>0</v>
      </c>
      <c r="L142" s="17" t="s">
        <v>50</v>
      </c>
      <c r="M142" s="47">
        <v>0</v>
      </c>
      <c r="N142" s="15">
        <v>0</v>
      </c>
      <c r="O142" s="47">
        <v>0</v>
      </c>
      <c r="P142" s="15">
        <v>0</v>
      </c>
      <c r="Q142" s="47">
        <v>0</v>
      </c>
      <c r="R142" s="15">
        <v>0</v>
      </c>
      <c r="S142" s="13">
        <f t="shared" si="32"/>
        <v>0</v>
      </c>
      <c r="T142" s="13">
        <f t="shared" si="33"/>
        <v>0</v>
      </c>
    </row>
    <row r="143" spans="1:20" x14ac:dyDescent="0.25">
      <c r="A143" s="54"/>
      <c r="B143" s="30" t="s">
        <v>427</v>
      </c>
      <c r="C143" s="31" t="s">
        <v>428</v>
      </c>
      <c r="D143" s="49" t="s">
        <v>429</v>
      </c>
      <c r="E143" s="46">
        <v>100000</v>
      </c>
      <c r="F143" s="47">
        <v>0</v>
      </c>
      <c r="G143" s="47">
        <v>0</v>
      </c>
      <c r="H143" s="47">
        <v>0</v>
      </c>
      <c r="I143" s="47">
        <v>0</v>
      </c>
      <c r="J143" s="47">
        <v>0</v>
      </c>
      <c r="K143" s="13">
        <f t="shared" si="31"/>
        <v>0</v>
      </c>
      <c r="L143" s="17" t="s">
        <v>50</v>
      </c>
      <c r="M143" s="47">
        <v>0</v>
      </c>
      <c r="N143" s="15">
        <v>0</v>
      </c>
      <c r="O143" s="47">
        <v>100000</v>
      </c>
      <c r="P143" s="15">
        <v>0</v>
      </c>
      <c r="Q143" s="47">
        <v>0</v>
      </c>
      <c r="R143" s="15">
        <v>0</v>
      </c>
      <c r="S143" s="13">
        <f t="shared" si="32"/>
        <v>100000</v>
      </c>
      <c r="T143" s="13">
        <f t="shared" si="33"/>
        <v>0</v>
      </c>
    </row>
    <row r="144" spans="1:20" x14ac:dyDescent="0.25">
      <c r="A144" s="54"/>
      <c r="B144" s="30" t="s">
        <v>430</v>
      </c>
      <c r="C144" s="31" t="s">
        <v>431</v>
      </c>
      <c r="D144" s="49" t="s">
        <v>432</v>
      </c>
      <c r="E144" s="46">
        <v>1033468</v>
      </c>
      <c r="F144" s="47">
        <v>132764.78</v>
      </c>
      <c r="G144" s="47">
        <v>102648.8</v>
      </c>
      <c r="H144" s="47">
        <v>24697.96</v>
      </c>
      <c r="I144" s="47">
        <v>0</v>
      </c>
      <c r="J144" s="47">
        <v>5157.2</v>
      </c>
      <c r="K144" s="13">
        <f t="shared" si="31"/>
        <v>265268.74</v>
      </c>
      <c r="L144" s="17" t="s">
        <v>50</v>
      </c>
      <c r="M144" s="47">
        <v>766167.16</v>
      </c>
      <c r="N144" s="15">
        <v>0</v>
      </c>
      <c r="O144" s="47">
        <v>2032.1</v>
      </c>
      <c r="P144" s="15">
        <v>0</v>
      </c>
      <c r="Q144" s="47">
        <v>0</v>
      </c>
      <c r="R144" s="15">
        <v>0</v>
      </c>
      <c r="S144" s="13">
        <f t="shared" si="32"/>
        <v>1033468</v>
      </c>
      <c r="T144" s="13">
        <f t="shared" si="33"/>
        <v>0</v>
      </c>
    </row>
    <row r="145" spans="1:20" x14ac:dyDescent="0.25">
      <c r="A145" s="54"/>
      <c r="B145" s="30" t="s">
        <v>433</v>
      </c>
      <c r="C145" s="31" t="s">
        <v>434</v>
      </c>
      <c r="D145" s="49" t="s">
        <v>435</v>
      </c>
      <c r="E145" s="46">
        <v>126969</v>
      </c>
      <c r="F145" s="47">
        <v>16910.54</v>
      </c>
      <c r="G145" s="47">
        <v>13805.56</v>
      </c>
      <c r="H145" s="47">
        <v>2520.9</v>
      </c>
      <c r="I145" s="47">
        <v>0</v>
      </c>
      <c r="J145" s="47">
        <v>613.5</v>
      </c>
      <c r="K145" s="13">
        <f t="shared" si="31"/>
        <v>33850.5</v>
      </c>
      <c r="L145" s="17" t="s">
        <v>50</v>
      </c>
      <c r="M145" s="47">
        <v>92882.75</v>
      </c>
      <c r="N145" s="15">
        <v>0</v>
      </c>
      <c r="O145" s="47">
        <v>235.75</v>
      </c>
      <c r="P145" s="15">
        <v>0</v>
      </c>
      <c r="Q145" s="47">
        <v>0</v>
      </c>
      <c r="R145" s="15">
        <v>0</v>
      </c>
      <c r="S145" s="13">
        <f t="shared" si="32"/>
        <v>126969</v>
      </c>
      <c r="T145" s="13">
        <f t="shared" si="33"/>
        <v>0</v>
      </c>
    </row>
    <row r="146" spans="1:20" x14ac:dyDescent="0.25">
      <c r="A146" s="54"/>
      <c r="B146" s="30" t="s">
        <v>436</v>
      </c>
      <c r="C146" s="31" t="s">
        <v>437</v>
      </c>
      <c r="D146" s="49" t="s">
        <v>438</v>
      </c>
      <c r="E146" s="46">
        <v>1974798</v>
      </c>
      <c r="F146" s="47">
        <v>253693.14</v>
      </c>
      <c r="G146" s="47">
        <v>196146.16</v>
      </c>
      <c r="H146" s="47">
        <v>47193.98</v>
      </c>
      <c r="I146" s="47">
        <v>0</v>
      </c>
      <c r="J146" s="47">
        <v>9854.6</v>
      </c>
      <c r="K146" s="13">
        <f t="shared" si="31"/>
        <v>506887.88</v>
      </c>
      <c r="L146" s="17" t="s">
        <v>50</v>
      </c>
      <c r="M146" s="47">
        <v>1464027.08</v>
      </c>
      <c r="N146" s="15">
        <v>0</v>
      </c>
      <c r="O146" s="47">
        <v>3883.04</v>
      </c>
      <c r="P146" s="15">
        <v>0</v>
      </c>
      <c r="Q146" s="47">
        <v>0</v>
      </c>
      <c r="R146" s="15">
        <v>0</v>
      </c>
      <c r="S146" s="13">
        <f t="shared" si="32"/>
        <v>1974798</v>
      </c>
      <c r="T146" s="13">
        <f t="shared" si="33"/>
        <v>0</v>
      </c>
    </row>
    <row r="147" spans="1:20" x14ac:dyDescent="0.25">
      <c r="A147" s="54"/>
      <c r="B147" s="30" t="s">
        <v>439</v>
      </c>
      <c r="C147" s="31" t="s">
        <v>440</v>
      </c>
      <c r="D147" s="49" t="s">
        <v>441</v>
      </c>
      <c r="E147" s="46">
        <v>0</v>
      </c>
      <c r="F147" s="47">
        <v>0</v>
      </c>
      <c r="G147" s="47">
        <v>0</v>
      </c>
      <c r="H147" s="47">
        <v>0</v>
      </c>
      <c r="I147" s="47">
        <v>0</v>
      </c>
      <c r="J147" s="47">
        <v>0</v>
      </c>
      <c r="K147" s="13">
        <f t="shared" si="31"/>
        <v>0</v>
      </c>
      <c r="L147" s="17" t="s">
        <v>50</v>
      </c>
      <c r="M147" s="47">
        <v>0</v>
      </c>
      <c r="N147" s="15">
        <v>0</v>
      </c>
      <c r="O147" s="47">
        <v>0</v>
      </c>
      <c r="P147" s="15">
        <v>0</v>
      </c>
      <c r="Q147" s="47">
        <v>0</v>
      </c>
      <c r="R147" s="15">
        <v>0</v>
      </c>
      <c r="S147" s="13">
        <f t="shared" si="32"/>
        <v>0</v>
      </c>
      <c r="T147" s="13">
        <f t="shared" si="33"/>
        <v>0</v>
      </c>
    </row>
    <row r="148" spans="1:20" x14ac:dyDescent="0.25">
      <c r="A148" s="54"/>
      <c r="B148" s="30" t="s">
        <v>442</v>
      </c>
      <c r="C148" s="31" t="s">
        <v>443</v>
      </c>
      <c r="D148" s="49" t="s">
        <v>444</v>
      </c>
      <c r="E148" s="46">
        <v>7129269.8600000003</v>
      </c>
      <c r="F148" s="47">
        <v>1462775.65</v>
      </c>
      <c r="G148" s="47">
        <v>1657143.4</v>
      </c>
      <c r="H148" s="47">
        <v>380634.34</v>
      </c>
      <c r="I148" s="47">
        <v>0</v>
      </c>
      <c r="J148" s="47">
        <v>1363853.79</v>
      </c>
      <c r="K148" s="13">
        <f t="shared" si="31"/>
        <v>4864407.18</v>
      </c>
      <c r="L148" s="17" t="s">
        <v>50</v>
      </c>
      <c r="M148" s="47">
        <v>1452575.14</v>
      </c>
      <c r="N148" s="15">
        <v>0</v>
      </c>
      <c r="O148" s="47">
        <v>812287.54</v>
      </c>
      <c r="P148" s="15">
        <v>0</v>
      </c>
      <c r="Q148" s="47">
        <v>0</v>
      </c>
      <c r="R148" s="15">
        <v>0</v>
      </c>
      <c r="S148" s="13">
        <f t="shared" si="32"/>
        <v>7129269.8599999994</v>
      </c>
      <c r="T148" s="13">
        <f t="shared" si="33"/>
        <v>0</v>
      </c>
    </row>
    <row r="149" spans="1:20" x14ac:dyDescent="0.25">
      <c r="A149" s="54"/>
      <c r="B149" s="30" t="s">
        <v>445</v>
      </c>
      <c r="C149" s="31" t="s">
        <v>446</v>
      </c>
      <c r="D149" s="49" t="s">
        <v>447</v>
      </c>
      <c r="E149" s="46">
        <v>0</v>
      </c>
      <c r="F149" s="47">
        <v>0</v>
      </c>
      <c r="G149" s="47">
        <v>0</v>
      </c>
      <c r="H149" s="47">
        <v>0</v>
      </c>
      <c r="I149" s="47">
        <v>0</v>
      </c>
      <c r="J149" s="47">
        <v>0</v>
      </c>
      <c r="K149" s="13">
        <f t="shared" si="31"/>
        <v>0</v>
      </c>
      <c r="L149" s="17" t="s">
        <v>50</v>
      </c>
      <c r="M149" s="47">
        <v>0</v>
      </c>
      <c r="N149" s="15">
        <v>0</v>
      </c>
      <c r="O149" s="47">
        <v>0</v>
      </c>
      <c r="P149" s="15">
        <v>0</v>
      </c>
      <c r="Q149" s="47">
        <v>0</v>
      </c>
      <c r="R149" s="15">
        <v>0</v>
      </c>
      <c r="S149" s="13">
        <f t="shared" si="32"/>
        <v>0</v>
      </c>
      <c r="T149" s="13">
        <f t="shared" si="33"/>
        <v>0</v>
      </c>
    </row>
    <row r="150" spans="1:20" x14ac:dyDescent="0.25">
      <c r="A150" s="54"/>
      <c r="B150" s="30" t="s">
        <v>448</v>
      </c>
      <c r="C150" s="31" t="s">
        <v>449</v>
      </c>
      <c r="D150" s="49" t="s">
        <v>450</v>
      </c>
      <c r="E150" s="46">
        <v>0</v>
      </c>
      <c r="F150" s="47">
        <v>0</v>
      </c>
      <c r="G150" s="47">
        <v>0</v>
      </c>
      <c r="H150" s="47">
        <v>0</v>
      </c>
      <c r="I150" s="47">
        <v>0</v>
      </c>
      <c r="J150" s="47">
        <v>0</v>
      </c>
      <c r="K150" s="13">
        <f t="shared" si="31"/>
        <v>0</v>
      </c>
      <c r="L150" s="17" t="s">
        <v>50</v>
      </c>
      <c r="M150" s="47">
        <v>0</v>
      </c>
      <c r="N150" s="15">
        <v>0</v>
      </c>
      <c r="O150" s="47">
        <v>0</v>
      </c>
      <c r="P150" s="15">
        <v>0</v>
      </c>
      <c r="Q150" s="47">
        <v>0</v>
      </c>
      <c r="R150" s="15">
        <v>0</v>
      </c>
      <c r="S150" s="13">
        <f t="shared" si="32"/>
        <v>0</v>
      </c>
      <c r="T150" s="13">
        <f t="shared" si="33"/>
        <v>0</v>
      </c>
    </row>
    <row r="151" spans="1:20" x14ac:dyDescent="0.25">
      <c r="A151" s="54"/>
      <c r="B151" s="30" t="s">
        <v>451</v>
      </c>
      <c r="C151" s="31" t="s">
        <v>452</v>
      </c>
      <c r="D151" s="49" t="s">
        <v>453</v>
      </c>
      <c r="E151" s="46">
        <v>0</v>
      </c>
      <c r="F151" s="47">
        <v>0</v>
      </c>
      <c r="G151" s="47">
        <v>0</v>
      </c>
      <c r="H151" s="47">
        <v>0</v>
      </c>
      <c r="I151" s="47">
        <v>0</v>
      </c>
      <c r="J151" s="47">
        <v>0</v>
      </c>
      <c r="K151" s="13">
        <f t="shared" si="31"/>
        <v>0</v>
      </c>
      <c r="L151" s="17" t="s">
        <v>50</v>
      </c>
      <c r="M151" s="47">
        <v>0</v>
      </c>
      <c r="N151" s="15">
        <v>0</v>
      </c>
      <c r="O151" s="47">
        <v>0</v>
      </c>
      <c r="P151" s="15">
        <v>0</v>
      </c>
      <c r="Q151" s="47">
        <v>0</v>
      </c>
      <c r="R151" s="15">
        <v>0</v>
      </c>
      <c r="S151" s="13">
        <f t="shared" si="32"/>
        <v>0</v>
      </c>
      <c r="T151" s="13">
        <f t="shared" si="33"/>
        <v>0</v>
      </c>
    </row>
    <row r="152" spans="1:20" x14ac:dyDescent="0.25">
      <c r="A152" s="54"/>
      <c r="B152" s="26" t="s">
        <v>50</v>
      </c>
      <c r="C152" s="23" t="s">
        <v>454</v>
      </c>
      <c r="D152" s="48" t="s">
        <v>455</v>
      </c>
      <c r="E152" s="13">
        <f t="shared" ref="E152:J152" si="34">E132+E133+E134+E135+E136+E137+E138+E139+E140+E141+E142+E143+E144+E145+E146+E147+E148+E149+E150+E151</f>
        <v>118576116.11</v>
      </c>
      <c r="F152" s="13">
        <f t="shared" si="34"/>
        <v>23434101.66</v>
      </c>
      <c r="G152" s="13">
        <f t="shared" si="34"/>
        <v>26341648.27</v>
      </c>
      <c r="H152" s="13">
        <f t="shared" si="34"/>
        <v>5971363.7300000014</v>
      </c>
      <c r="I152" s="13">
        <f t="shared" si="34"/>
        <v>0</v>
      </c>
      <c r="J152" s="13">
        <f t="shared" si="34"/>
        <v>24198905.940000001</v>
      </c>
      <c r="K152" s="13">
        <f t="shared" si="31"/>
        <v>79946019.600000009</v>
      </c>
      <c r="L152" s="17" t="s">
        <v>50</v>
      </c>
      <c r="M152" s="13">
        <f>M132+M133+M134+M135+M136+M137+M138+M139+M140+M141+M142+M143+M144+M145+M146+M147+M148+M149+M150+M151</f>
        <v>25373465.329999998</v>
      </c>
      <c r="N152" s="15">
        <v>0</v>
      </c>
      <c r="O152" s="13">
        <f>O132+O133+O134+O135+O136+O137+O138+O139+O140+O141+O142+O143+O144+O145+O146+O147+O148+O149+O150+O151</f>
        <v>13256631.18</v>
      </c>
      <c r="P152" s="15">
        <v>0</v>
      </c>
      <c r="Q152" s="13">
        <f>Q132+Q133+Q134+Q135+Q136+Q137+Q138+Q139+Q140+Q141+Q142+Q143+Q144+Q145+Q146+Q147+Q148+Q149+Q150+Q151</f>
        <v>0</v>
      </c>
      <c r="R152" s="15">
        <v>0</v>
      </c>
      <c r="S152" s="13">
        <f t="shared" si="32"/>
        <v>118576116.11000001</v>
      </c>
      <c r="T152" s="13">
        <f t="shared" si="33"/>
        <v>0</v>
      </c>
    </row>
    <row r="153" spans="1:20" x14ac:dyDescent="0.25">
      <c r="A153" s="53" t="s">
        <v>456</v>
      </c>
      <c r="B153" s="30" t="s">
        <v>457</v>
      </c>
      <c r="C153" s="31" t="s">
        <v>458</v>
      </c>
      <c r="D153" s="49" t="s">
        <v>459</v>
      </c>
      <c r="E153" s="46">
        <v>696968.96</v>
      </c>
      <c r="F153" s="47">
        <v>0</v>
      </c>
      <c r="G153" s="47">
        <v>435684.52</v>
      </c>
      <c r="H153" s="47">
        <v>0</v>
      </c>
      <c r="I153" s="47">
        <v>0</v>
      </c>
      <c r="J153" s="47">
        <v>91984.320000000007</v>
      </c>
      <c r="K153" s="13">
        <f t="shared" si="31"/>
        <v>527668.84000000008</v>
      </c>
      <c r="L153" s="17" t="s">
        <v>50</v>
      </c>
      <c r="M153" s="47">
        <v>73239.87</v>
      </c>
      <c r="N153" s="15">
        <v>0</v>
      </c>
      <c r="O153" s="47">
        <v>96060.25</v>
      </c>
      <c r="P153" s="15">
        <v>0</v>
      </c>
      <c r="Q153" s="47">
        <v>0</v>
      </c>
      <c r="R153" s="15">
        <v>0</v>
      </c>
      <c r="S153" s="13">
        <f t="shared" si="32"/>
        <v>696968.96000000008</v>
      </c>
      <c r="T153" s="13">
        <f t="shared" si="33"/>
        <v>0</v>
      </c>
    </row>
    <row r="154" spans="1:20" x14ac:dyDescent="0.25">
      <c r="A154" s="54"/>
      <c r="B154" s="30" t="s">
        <v>460</v>
      </c>
      <c r="C154" s="31" t="s">
        <v>461</v>
      </c>
      <c r="D154" s="49" t="s">
        <v>462</v>
      </c>
      <c r="E154" s="46">
        <v>215800.18</v>
      </c>
      <c r="F154" s="47">
        <v>0</v>
      </c>
      <c r="G154" s="47">
        <v>0</v>
      </c>
      <c r="H154" s="47">
        <v>0</v>
      </c>
      <c r="I154" s="47">
        <v>0</v>
      </c>
      <c r="J154" s="47">
        <v>0</v>
      </c>
      <c r="K154" s="13">
        <f t="shared" si="31"/>
        <v>0</v>
      </c>
      <c r="L154" s="17" t="s">
        <v>50</v>
      </c>
      <c r="M154" s="47">
        <v>109139.41</v>
      </c>
      <c r="N154" s="15">
        <v>0</v>
      </c>
      <c r="O154" s="47">
        <v>106660.77</v>
      </c>
      <c r="P154" s="15">
        <v>0</v>
      </c>
      <c r="Q154" s="47">
        <v>0</v>
      </c>
      <c r="R154" s="15">
        <v>0</v>
      </c>
      <c r="S154" s="13">
        <f t="shared" si="32"/>
        <v>215800.18</v>
      </c>
      <c r="T154" s="13">
        <f t="shared" si="33"/>
        <v>0</v>
      </c>
    </row>
    <row r="155" spans="1:20" x14ac:dyDescent="0.25">
      <c r="A155" s="54"/>
      <c r="B155" s="30" t="s">
        <v>463</v>
      </c>
      <c r="C155" s="31" t="s">
        <v>464</v>
      </c>
      <c r="D155" s="49" t="s">
        <v>465</v>
      </c>
      <c r="E155" s="46">
        <v>3763582.26</v>
      </c>
      <c r="F155" s="47">
        <v>1073.53</v>
      </c>
      <c r="G155" s="47">
        <v>2453.04</v>
      </c>
      <c r="H155" s="47">
        <v>584.39</v>
      </c>
      <c r="I155" s="47">
        <v>0</v>
      </c>
      <c r="J155" s="47">
        <v>1282977.45</v>
      </c>
      <c r="K155" s="13">
        <f t="shared" si="31"/>
        <v>1287088.4099999999</v>
      </c>
      <c r="L155" s="17" t="s">
        <v>50</v>
      </c>
      <c r="M155" s="47">
        <v>430163.08</v>
      </c>
      <c r="N155" s="15">
        <v>0</v>
      </c>
      <c r="O155" s="47">
        <v>2046330.77</v>
      </c>
      <c r="P155" s="15">
        <v>0</v>
      </c>
      <c r="Q155" s="47">
        <v>0</v>
      </c>
      <c r="R155" s="15">
        <v>0</v>
      </c>
      <c r="S155" s="13">
        <f t="shared" si="32"/>
        <v>3763582.26</v>
      </c>
      <c r="T155" s="13">
        <f t="shared" si="33"/>
        <v>0</v>
      </c>
    </row>
    <row r="156" spans="1:20" x14ac:dyDescent="0.25">
      <c r="A156" s="54"/>
      <c r="B156" s="30" t="s">
        <v>466</v>
      </c>
      <c r="C156" s="31" t="s">
        <v>467</v>
      </c>
      <c r="D156" s="49" t="s">
        <v>468</v>
      </c>
      <c r="E156" s="46">
        <v>3716558.79</v>
      </c>
      <c r="F156" s="47">
        <v>555581.76</v>
      </c>
      <c r="G156" s="47">
        <v>1007508.27</v>
      </c>
      <c r="H156" s="47">
        <v>436523.41</v>
      </c>
      <c r="I156" s="47">
        <v>16893.919999999998</v>
      </c>
      <c r="J156" s="47">
        <v>1104350.3</v>
      </c>
      <c r="K156" s="13">
        <f t="shared" si="31"/>
        <v>3120857.66</v>
      </c>
      <c r="L156" s="17" t="s">
        <v>50</v>
      </c>
      <c r="M156" s="47">
        <v>381609.17</v>
      </c>
      <c r="N156" s="15">
        <v>0</v>
      </c>
      <c r="O156" s="47">
        <v>214091.96</v>
      </c>
      <c r="P156" s="15">
        <v>0</v>
      </c>
      <c r="Q156" s="47">
        <v>0</v>
      </c>
      <c r="R156" s="15">
        <v>0</v>
      </c>
      <c r="S156" s="13">
        <f t="shared" si="32"/>
        <v>3716558.79</v>
      </c>
      <c r="T156" s="13">
        <f t="shared" si="33"/>
        <v>0</v>
      </c>
    </row>
    <row r="157" spans="1:20" ht="22.5" x14ac:dyDescent="0.25">
      <c r="A157" s="54"/>
      <c r="B157" s="26" t="s">
        <v>50</v>
      </c>
      <c r="C157" s="23" t="s">
        <v>469</v>
      </c>
      <c r="D157" s="48" t="s">
        <v>470</v>
      </c>
      <c r="E157" s="13">
        <f t="shared" ref="E157:J157" si="35">E153+E154+E155+E156</f>
        <v>8392910.1899999995</v>
      </c>
      <c r="F157" s="13">
        <f t="shared" si="35"/>
        <v>556655.29</v>
      </c>
      <c r="G157" s="13">
        <f t="shared" si="35"/>
        <v>1445645.83</v>
      </c>
      <c r="H157" s="13">
        <f t="shared" si="35"/>
        <v>437107.8</v>
      </c>
      <c r="I157" s="13">
        <f t="shared" si="35"/>
        <v>16893.919999999998</v>
      </c>
      <c r="J157" s="13">
        <f t="shared" si="35"/>
        <v>2479312.0700000003</v>
      </c>
      <c r="K157" s="13">
        <f t="shared" si="31"/>
        <v>4935614.91</v>
      </c>
      <c r="L157" s="17" t="s">
        <v>50</v>
      </c>
      <c r="M157" s="13">
        <f>M153+M154+M155+M156</f>
        <v>994151.53</v>
      </c>
      <c r="N157" s="15">
        <v>0</v>
      </c>
      <c r="O157" s="13">
        <f>O153+O154+O155+O156</f>
        <v>2463143.75</v>
      </c>
      <c r="P157" s="15">
        <v>0</v>
      </c>
      <c r="Q157" s="13">
        <f>Q153+Q154+Q155+Q156</f>
        <v>0</v>
      </c>
      <c r="R157" s="15">
        <v>0</v>
      </c>
      <c r="S157" s="13">
        <f t="shared" si="32"/>
        <v>8392910.1900000013</v>
      </c>
      <c r="T157" s="13">
        <f t="shared" si="33"/>
        <v>0</v>
      </c>
    </row>
    <row r="158" spans="1:20" x14ac:dyDescent="0.25">
      <c r="A158" s="53" t="s">
        <v>471</v>
      </c>
      <c r="B158" s="30" t="s">
        <v>472</v>
      </c>
      <c r="C158" s="31" t="s">
        <v>473</v>
      </c>
      <c r="D158" s="49" t="s">
        <v>474</v>
      </c>
      <c r="E158" s="46">
        <v>165000</v>
      </c>
      <c r="F158" s="47">
        <v>26724.22</v>
      </c>
      <c r="G158" s="47">
        <v>13818.49</v>
      </c>
      <c r="H158" s="47">
        <v>5296.33</v>
      </c>
      <c r="I158" s="47">
        <v>0</v>
      </c>
      <c r="J158" s="47">
        <v>6371.72</v>
      </c>
      <c r="K158" s="13">
        <f t="shared" si="31"/>
        <v>52210.76</v>
      </c>
      <c r="L158" s="17" t="s">
        <v>50</v>
      </c>
      <c r="M158" s="47">
        <v>112610.1</v>
      </c>
      <c r="N158" s="15">
        <v>0</v>
      </c>
      <c r="O158" s="47">
        <v>179.14</v>
      </c>
      <c r="P158" s="15">
        <v>0</v>
      </c>
      <c r="Q158" s="47">
        <v>0</v>
      </c>
      <c r="R158" s="15">
        <v>0</v>
      </c>
      <c r="S158" s="13">
        <f t="shared" si="32"/>
        <v>165000</v>
      </c>
      <c r="T158" s="13">
        <f t="shared" si="33"/>
        <v>0</v>
      </c>
    </row>
    <row r="159" spans="1:20" x14ac:dyDescent="0.25">
      <c r="A159" s="54"/>
      <c r="B159" s="26" t="s">
        <v>50</v>
      </c>
      <c r="C159" s="23" t="s">
        <v>475</v>
      </c>
      <c r="D159" s="48" t="s">
        <v>476</v>
      </c>
      <c r="E159" s="13">
        <f t="shared" ref="E159:J159" si="36">E158</f>
        <v>165000</v>
      </c>
      <c r="F159" s="13">
        <f t="shared" si="36"/>
        <v>26724.22</v>
      </c>
      <c r="G159" s="13">
        <f t="shared" si="36"/>
        <v>13818.49</v>
      </c>
      <c r="H159" s="13">
        <f t="shared" si="36"/>
        <v>5296.33</v>
      </c>
      <c r="I159" s="13">
        <f t="shared" si="36"/>
        <v>0</v>
      </c>
      <c r="J159" s="13">
        <f t="shared" si="36"/>
        <v>6371.72</v>
      </c>
      <c r="K159" s="13">
        <f t="shared" si="31"/>
        <v>52210.76</v>
      </c>
      <c r="L159" s="17" t="s">
        <v>50</v>
      </c>
      <c r="M159" s="13">
        <f>M158</f>
        <v>112610.1</v>
      </c>
      <c r="N159" s="15">
        <v>0</v>
      </c>
      <c r="O159" s="13">
        <f>O158</f>
        <v>179.14</v>
      </c>
      <c r="P159" s="15">
        <v>0</v>
      </c>
      <c r="Q159" s="13">
        <f>Q158</f>
        <v>0</v>
      </c>
      <c r="R159" s="15">
        <v>0</v>
      </c>
      <c r="S159" s="13">
        <f t="shared" si="32"/>
        <v>165000</v>
      </c>
      <c r="T159" s="13">
        <f t="shared" si="33"/>
        <v>0</v>
      </c>
    </row>
    <row r="160" spans="1:20" x14ac:dyDescent="0.25">
      <c r="A160" s="53" t="s">
        <v>477</v>
      </c>
      <c r="B160" s="30" t="s">
        <v>478</v>
      </c>
      <c r="C160" s="31" t="s">
        <v>479</v>
      </c>
      <c r="D160" s="49" t="s">
        <v>480</v>
      </c>
      <c r="E160" s="46">
        <v>15000</v>
      </c>
      <c r="F160" s="47">
        <v>0</v>
      </c>
      <c r="G160" s="47">
        <v>0</v>
      </c>
      <c r="H160" s="47">
        <v>0</v>
      </c>
      <c r="I160" s="47">
        <v>0</v>
      </c>
      <c r="J160" s="47">
        <v>0</v>
      </c>
      <c r="K160" s="13">
        <f t="shared" si="31"/>
        <v>0</v>
      </c>
      <c r="L160" s="17" t="s">
        <v>50</v>
      </c>
      <c r="M160" s="47">
        <v>0</v>
      </c>
      <c r="N160" s="15">
        <v>0</v>
      </c>
      <c r="O160" s="47">
        <v>15000</v>
      </c>
      <c r="P160" s="15">
        <v>0</v>
      </c>
      <c r="Q160" s="47">
        <v>0</v>
      </c>
      <c r="R160" s="15">
        <v>0</v>
      </c>
      <c r="S160" s="13">
        <f t="shared" si="32"/>
        <v>15000</v>
      </c>
      <c r="T160" s="13">
        <f t="shared" si="33"/>
        <v>0</v>
      </c>
    </row>
    <row r="161" spans="1:20" x14ac:dyDescent="0.25">
      <c r="A161" s="54"/>
      <c r="B161" s="30" t="s">
        <v>481</v>
      </c>
      <c r="C161" s="31" t="s">
        <v>482</v>
      </c>
      <c r="D161" s="49" t="s">
        <v>483</v>
      </c>
      <c r="E161" s="46">
        <v>0</v>
      </c>
      <c r="F161" s="47">
        <v>0</v>
      </c>
      <c r="G161" s="47">
        <v>0</v>
      </c>
      <c r="H161" s="47">
        <v>0</v>
      </c>
      <c r="I161" s="47">
        <v>0</v>
      </c>
      <c r="J161" s="47">
        <v>0</v>
      </c>
      <c r="K161" s="13">
        <f t="shared" si="31"/>
        <v>0</v>
      </c>
      <c r="L161" s="17" t="s">
        <v>50</v>
      </c>
      <c r="M161" s="47">
        <v>0</v>
      </c>
      <c r="N161" s="15">
        <v>0</v>
      </c>
      <c r="O161" s="47">
        <v>0</v>
      </c>
      <c r="P161" s="15">
        <v>0</v>
      </c>
      <c r="Q161" s="47">
        <v>0</v>
      </c>
      <c r="R161" s="15">
        <v>0</v>
      </c>
      <c r="S161" s="13">
        <f t="shared" si="32"/>
        <v>0</v>
      </c>
      <c r="T161" s="13">
        <f t="shared" si="33"/>
        <v>0</v>
      </c>
    </row>
    <row r="162" spans="1:20" x14ac:dyDescent="0.25">
      <c r="A162" s="54"/>
      <c r="B162" s="26" t="s">
        <v>50</v>
      </c>
      <c r="C162" s="23" t="s">
        <v>484</v>
      </c>
      <c r="D162" s="48" t="s">
        <v>485</v>
      </c>
      <c r="E162" s="13">
        <f t="shared" ref="E162:J162" si="37">E160+E161</f>
        <v>15000</v>
      </c>
      <c r="F162" s="13">
        <f t="shared" si="37"/>
        <v>0</v>
      </c>
      <c r="G162" s="13">
        <f t="shared" si="37"/>
        <v>0</v>
      </c>
      <c r="H162" s="13">
        <f t="shared" si="37"/>
        <v>0</v>
      </c>
      <c r="I162" s="13">
        <f t="shared" si="37"/>
        <v>0</v>
      </c>
      <c r="J162" s="13">
        <f t="shared" si="37"/>
        <v>0</v>
      </c>
      <c r="K162" s="13">
        <f t="shared" si="31"/>
        <v>0</v>
      </c>
      <c r="L162" s="17" t="s">
        <v>50</v>
      </c>
      <c r="M162" s="13">
        <f>M160+M161</f>
        <v>0</v>
      </c>
      <c r="N162" s="15">
        <v>0</v>
      </c>
      <c r="O162" s="13">
        <f>O160+O161</f>
        <v>15000</v>
      </c>
      <c r="P162" s="15">
        <v>0</v>
      </c>
      <c r="Q162" s="13">
        <f>Q160+Q161</f>
        <v>0</v>
      </c>
      <c r="R162" s="15">
        <v>0</v>
      </c>
      <c r="S162" s="13">
        <f t="shared" si="32"/>
        <v>15000</v>
      </c>
      <c r="T162" s="13">
        <f t="shared" si="33"/>
        <v>0</v>
      </c>
    </row>
    <row r="163" spans="1:20" x14ac:dyDescent="0.25">
      <c r="A163" s="53" t="s">
        <v>486</v>
      </c>
      <c r="B163" s="30" t="s">
        <v>487</v>
      </c>
      <c r="C163" s="31" t="s">
        <v>488</v>
      </c>
      <c r="D163" s="49" t="s">
        <v>489</v>
      </c>
      <c r="E163" s="46">
        <v>5420270.4699999997</v>
      </c>
      <c r="F163" s="47">
        <v>123660.27</v>
      </c>
      <c r="G163" s="47">
        <v>1711229.35</v>
      </c>
      <c r="H163" s="47">
        <v>945304.74</v>
      </c>
      <c r="I163" s="47">
        <v>997.26</v>
      </c>
      <c r="J163" s="47">
        <v>10188.02</v>
      </c>
      <c r="K163" s="13">
        <f t="shared" si="31"/>
        <v>2791379.64</v>
      </c>
      <c r="L163" s="17" t="s">
        <v>50</v>
      </c>
      <c r="M163" s="47">
        <v>1210625.6599999999</v>
      </c>
      <c r="N163" s="15">
        <v>0</v>
      </c>
      <c r="O163" s="47">
        <v>1418265.17</v>
      </c>
      <c r="P163" s="15">
        <v>0</v>
      </c>
      <c r="Q163" s="47">
        <v>0</v>
      </c>
      <c r="R163" s="15">
        <v>0</v>
      </c>
      <c r="S163" s="13">
        <f t="shared" si="32"/>
        <v>5420270.4700000007</v>
      </c>
      <c r="T163" s="13">
        <f t="shared" si="33"/>
        <v>0</v>
      </c>
    </row>
    <row r="164" spans="1:20" x14ac:dyDescent="0.25">
      <c r="A164" s="54"/>
      <c r="B164" s="30" t="s">
        <v>490</v>
      </c>
      <c r="C164" s="31" t="s">
        <v>491</v>
      </c>
      <c r="D164" s="49" t="s">
        <v>492</v>
      </c>
      <c r="E164" s="46">
        <v>110000</v>
      </c>
      <c r="F164" s="47">
        <v>14131.24</v>
      </c>
      <c r="G164" s="47">
        <v>10925.68</v>
      </c>
      <c r="H164" s="47">
        <v>2628.78</v>
      </c>
      <c r="I164" s="47">
        <v>0</v>
      </c>
      <c r="J164" s="47">
        <v>548.91999999999996</v>
      </c>
      <c r="K164" s="13">
        <f t="shared" si="31"/>
        <v>28234.619999999995</v>
      </c>
      <c r="L164" s="17" t="s">
        <v>50</v>
      </c>
      <c r="M164" s="47">
        <v>81549.09</v>
      </c>
      <c r="N164" s="15">
        <v>0</v>
      </c>
      <c r="O164" s="47">
        <v>216.29</v>
      </c>
      <c r="P164" s="15">
        <v>0</v>
      </c>
      <c r="Q164" s="47">
        <v>0</v>
      </c>
      <c r="R164" s="15">
        <v>0</v>
      </c>
      <c r="S164" s="13">
        <f t="shared" si="32"/>
        <v>109999.99999999999</v>
      </c>
      <c r="T164" s="13">
        <f t="shared" si="33"/>
        <v>0</v>
      </c>
    </row>
    <row r="165" spans="1:20" x14ac:dyDescent="0.25">
      <c r="A165" s="54"/>
      <c r="B165" s="30" t="s">
        <v>493</v>
      </c>
      <c r="C165" s="31" t="s">
        <v>494</v>
      </c>
      <c r="D165" s="49" t="s">
        <v>495</v>
      </c>
      <c r="E165" s="46">
        <v>500000</v>
      </c>
      <c r="F165" s="47">
        <v>0</v>
      </c>
      <c r="G165" s="47">
        <v>0</v>
      </c>
      <c r="H165" s="47">
        <v>0</v>
      </c>
      <c r="I165" s="47">
        <v>0</v>
      </c>
      <c r="J165" s="47">
        <v>0</v>
      </c>
      <c r="K165" s="13">
        <f t="shared" si="31"/>
        <v>0</v>
      </c>
      <c r="L165" s="17" t="s">
        <v>50</v>
      </c>
      <c r="M165" s="47">
        <v>0</v>
      </c>
      <c r="N165" s="15">
        <v>0</v>
      </c>
      <c r="O165" s="47">
        <v>500000</v>
      </c>
      <c r="P165" s="15">
        <v>0</v>
      </c>
      <c r="Q165" s="47">
        <v>0</v>
      </c>
      <c r="R165" s="15">
        <v>0</v>
      </c>
      <c r="S165" s="13">
        <f t="shared" si="32"/>
        <v>500000</v>
      </c>
      <c r="T165" s="13">
        <f t="shared" si="33"/>
        <v>0</v>
      </c>
    </row>
    <row r="166" spans="1:20" x14ac:dyDescent="0.25">
      <c r="A166" s="54"/>
      <c r="B166" s="30" t="s">
        <v>496</v>
      </c>
      <c r="C166" s="31" t="s">
        <v>497</v>
      </c>
      <c r="D166" s="49" t="s">
        <v>498</v>
      </c>
      <c r="E166" s="46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v>0</v>
      </c>
      <c r="K166" s="13">
        <f t="shared" si="31"/>
        <v>0</v>
      </c>
      <c r="L166" s="17" t="s">
        <v>50</v>
      </c>
      <c r="M166" s="47">
        <v>0</v>
      </c>
      <c r="N166" s="15">
        <v>0</v>
      </c>
      <c r="O166" s="47">
        <v>0</v>
      </c>
      <c r="P166" s="15">
        <v>0</v>
      </c>
      <c r="Q166" s="47">
        <v>0</v>
      </c>
      <c r="R166" s="15">
        <v>0</v>
      </c>
      <c r="S166" s="13">
        <f t="shared" si="32"/>
        <v>0</v>
      </c>
      <c r="T166" s="13">
        <f t="shared" si="33"/>
        <v>0</v>
      </c>
    </row>
    <row r="167" spans="1:20" x14ac:dyDescent="0.25">
      <c r="A167" s="54"/>
      <c r="B167" s="30" t="s">
        <v>499</v>
      </c>
      <c r="C167" s="31" t="s">
        <v>500</v>
      </c>
      <c r="D167" s="49" t="s">
        <v>501</v>
      </c>
      <c r="E167" s="46">
        <v>0</v>
      </c>
      <c r="F167" s="47">
        <v>0</v>
      </c>
      <c r="G167" s="47">
        <v>0</v>
      </c>
      <c r="H167" s="47">
        <v>0</v>
      </c>
      <c r="I167" s="47">
        <v>0</v>
      </c>
      <c r="J167" s="47">
        <v>0</v>
      </c>
      <c r="K167" s="13">
        <f t="shared" si="31"/>
        <v>0</v>
      </c>
      <c r="L167" s="17" t="s">
        <v>50</v>
      </c>
      <c r="M167" s="47">
        <v>0</v>
      </c>
      <c r="N167" s="15">
        <v>0</v>
      </c>
      <c r="O167" s="47">
        <v>0</v>
      </c>
      <c r="P167" s="15">
        <v>0</v>
      </c>
      <c r="Q167" s="47">
        <v>0</v>
      </c>
      <c r="R167" s="15">
        <v>0</v>
      </c>
      <c r="S167" s="13">
        <f t="shared" si="32"/>
        <v>0</v>
      </c>
      <c r="T167" s="13">
        <f t="shared" si="33"/>
        <v>0</v>
      </c>
    </row>
    <row r="168" spans="1:20" x14ac:dyDescent="0.25">
      <c r="A168" s="54"/>
      <c r="B168" s="30" t="s">
        <v>502</v>
      </c>
      <c r="C168" s="31" t="s">
        <v>503</v>
      </c>
      <c r="D168" s="49" t="s">
        <v>504</v>
      </c>
      <c r="E168" s="46">
        <v>471326.23</v>
      </c>
      <c r="F168" s="47">
        <v>60549.08</v>
      </c>
      <c r="G168" s="47">
        <v>46814.37</v>
      </c>
      <c r="H168" s="47">
        <v>11263.8</v>
      </c>
      <c r="I168" s="47">
        <v>0</v>
      </c>
      <c r="J168" s="47">
        <v>2351.9899999999998</v>
      </c>
      <c r="K168" s="13">
        <f t="shared" si="31"/>
        <v>120979.24000000002</v>
      </c>
      <c r="L168" s="17" t="s">
        <v>50</v>
      </c>
      <c r="M168" s="47">
        <v>349420.22</v>
      </c>
      <c r="N168" s="15">
        <v>0</v>
      </c>
      <c r="O168" s="47">
        <v>926.77</v>
      </c>
      <c r="P168" s="15">
        <v>0</v>
      </c>
      <c r="Q168" s="47">
        <v>0</v>
      </c>
      <c r="R168" s="15">
        <v>0</v>
      </c>
      <c r="S168" s="13">
        <f t="shared" si="32"/>
        <v>471326.23</v>
      </c>
      <c r="T168" s="13">
        <f t="shared" si="33"/>
        <v>0</v>
      </c>
    </row>
    <row r="169" spans="1:20" ht="22.5" x14ac:dyDescent="0.25">
      <c r="A169" s="54"/>
      <c r="B169" s="30" t="s">
        <v>505</v>
      </c>
      <c r="C169" s="31" t="s">
        <v>506</v>
      </c>
      <c r="D169" s="49" t="s">
        <v>507</v>
      </c>
      <c r="E169" s="46">
        <v>786110.84</v>
      </c>
      <c r="F169" s="47">
        <v>49385.18</v>
      </c>
      <c r="G169" s="47">
        <v>198929.02</v>
      </c>
      <c r="H169" s="47">
        <v>10458.39</v>
      </c>
      <c r="I169" s="47">
        <v>0</v>
      </c>
      <c r="J169" s="47">
        <v>3412.56</v>
      </c>
      <c r="K169" s="13">
        <f t="shared" si="31"/>
        <v>262185.14999999997</v>
      </c>
      <c r="L169" s="17" t="s">
        <v>50</v>
      </c>
      <c r="M169" s="47">
        <v>402913.01</v>
      </c>
      <c r="N169" s="15">
        <v>0</v>
      </c>
      <c r="O169" s="47">
        <v>121012.68</v>
      </c>
      <c r="P169" s="15">
        <v>0</v>
      </c>
      <c r="Q169" s="47">
        <v>0</v>
      </c>
      <c r="R169" s="15">
        <v>0</v>
      </c>
      <c r="S169" s="13">
        <f t="shared" si="32"/>
        <v>786110.84</v>
      </c>
      <c r="T169" s="13">
        <f t="shared" si="33"/>
        <v>0</v>
      </c>
    </row>
    <row r="170" spans="1:20" x14ac:dyDescent="0.25">
      <c r="A170" s="54"/>
      <c r="B170" s="30" t="s">
        <v>508</v>
      </c>
      <c r="C170" s="31" t="s">
        <v>509</v>
      </c>
      <c r="D170" s="49" t="s">
        <v>510</v>
      </c>
      <c r="E170" s="46">
        <v>25000</v>
      </c>
      <c r="F170" s="47">
        <v>0</v>
      </c>
      <c r="G170" s="47">
        <v>0</v>
      </c>
      <c r="H170" s="47">
        <v>0</v>
      </c>
      <c r="I170" s="47">
        <v>0</v>
      </c>
      <c r="J170" s="47">
        <v>0</v>
      </c>
      <c r="K170" s="13">
        <f t="shared" si="31"/>
        <v>0</v>
      </c>
      <c r="L170" s="17" t="s">
        <v>50</v>
      </c>
      <c r="M170" s="47">
        <v>0</v>
      </c>
      <c r="N170" s="15">
        <v>0</v>
      </c>
      <c r="O170" s="47">
        <v>25000</v>
      </c>
      <c r="P170" s="15">
        <v>0</v>
      </c>
      <c r="Q170" s="47">
        <v>0</v>
      </c>
      <c r="R170" s="15">
        <v>0</v>
      </c>
      <c r="S170" s="13">
        <f t="shared" si="32"/>
        <v>25000</v>
      </c>
      <c r="T170" s="13">
        <f t="shared" si="33"/>
        <v>0</v>
      </c>
    </row>
    <row r="171" spans="1:20" x14ac:dyDescent="0.25">
      <c r="A171" s="54"/>
      <c r="B171" s="26" t="s">
        <v>50</v>
      </c>
      <c r="C171" s="23" t="s">
        <v>511</v>
      </c>
      <c r="D171" s="48" t="s">
        <v>512</v>
      </c>
      <c r="E171" s="13">
        <f t="shared" ref="E171:J171" si="38">E163+E164+E165+E166+E167+E168+E169+E170</f>
        <v>7312707.5399999991</v>
      </c>
      <c r="F171" s="13">
        <f t="shared" si="38"/>
        <v>247725.77000000002</v>
      </c>
      <c r="G171" s="13">
        <f t="shared" si="38"/>
        <v>1967898.4200000002</v>
      </c>
      <c r="H171" s="13">
        <f t="shared" si="38"/>
        <v>969655.71000000008</v>
      </c>
      <c r="I171" s="13">
        <f t="shared" si="38"/>
        <v>997.26</v>
      </c>
      <c r="J171" s="13">
        <f t="shared" si="38"/>
        <v>16501.490000000002</v>
      </c>
      <c r="K171" s="13">
        <f t="shared" si="31"/>
        <v>3202778.6500000004</v>
      </c>
      <c r="L171" s="17" t="s">
        <v>50</v>
      </c>
      <c r="M171" s="13">
        <f>M163+M164+M165+M166+M167+M168+M169+M170</f>
        <v>2044507.98</v>
      </c>
      <c r="N171" s="15">
        <v>0</v>
      </c>
      <c r="O171" s="13">
        <f>O163+O164+O165+O166+O167+O168+O169+O170</f>
        <v>2065420.91</v>
      </c>
      <c r="P171" s="15">
        <v>0</v>
      </c>
      <c r="Q171" s="13">
        <f>Q163+Q164+Q165+Q166+Q167+Q168+Q169+Q170</f>
        <v>0</v>
      </c>
      <c r="R171" s="15">
        <v>0</v>
      </c>
      <c r="S171" s="13">
        <f t="shared" si="32"/>
        <v>7312707.54</v>
      </c>
      <c r="T171" s="13">
        <f t="shared" si="33"/>
        <v>0</v>
      </c>
    </row>
    <row r="172" spans="1:20" x14ac:dyDescent="0.25">
      <c r="A172" s="7" t="s">
        <v>513</v>
      </c>
      <c r="B172" s="22" t="s">
        <v>514</v>
      </c>
      <c r="C172" s="23" t="s">
        <v>515</v>
      </c>
      <c r="D172" s="48" t="s">
        <v>516</v>
      </c>
      <c r="E172" s="50">
        <v>0</v>
      </c>
      <c r="F172" s="50">
        <v>0</v>
      </c>
      <c r="G172" s="50">
        <v>0</v>
      </c>
      <c r="H172" s="50">
        <v>0</v>
      </c>
      <c r="I172" s="50">
        <v>0</v>
      </c>
      <c r="J172" s="50">
        <v>0</v>
      </c>
      <c r="K172" s="51">
        <v>0</v>
      </c>
      <c r="L172" s="17" t="s">
        <v>50</v>
      </c>
      <c r="M172" s="50">
        <v>0</v>
      </c>
      <c r="N172" s="15">
        <v>0</v>
      </c>
      <c r="O172" s="50">
        <v>0</v>
      </c>
      <c r="P172" s="15">
        <v>0</v>
      </c>
      <c r="Q172" s="50">
        <v>0</v>
      </c>
      <c r="R172" s="15">
        <v>0</v>
      </c>
      <c r="S172" s="51">
        <v>0</v>
      </c>
      <c r="T172" s="51">
        <v>0</v>
      </c>
    </row>
    <row r="173" spans="1:20" x14ac:dyDescent="0.25">
      <c r="A173" s="7" t="s">
        <v>517</v>
      </c>
      <c r="B173" s="26" t="s">
        <v>50</v>
      </c>
      <c r="C173" s="23" t="s">
        <v>518</v>
      </c>
      <c r="D173" s="48" t="s">
        <v>519</v>
      </c>
      <c r="E173" s="13">
        <f>E85+E93+E98+E108+E131+E152+E157+E159+E162+E171</f>
        <v>463727344.33999997</v>
      </c>
      <c r="F173" s="13">
        <f>F85+F93+F98+F108+F131+F152+F157+F159+F162+F171+F172</f>
        <v>51290329.810000002</v>
      </c>
      <c r="G173" s="13">
        <f>G85+G93+G98+G108+G131+G152+G157+G159+G162+G171+G172</f>
        <v>63946225.710000001</v>
      </c>
      <c r="H173" s="13">
        <f>H85+H93+H98+H108+H131+H152+H157+H159+H162+H171+H172</f>
        <v>21596904.43</v>
      </c>
      <c r="I173" s="13">
        <f>I85+I93+I98+I108+I131+I152+I157+I159+I162+I171+I172</f>
        <v>2394414.0399999996</v>
      </c>
      <c r="J173" s="13">
        <f>J85+J93+J98+J108+J131+J152+J157+J159+J162+J171+J172</f>
        <v>36362412.010000005</v>
      </c>
      <c r="K173" s="13">
        <f t="shared" ref="K173:K178" si="39">F173+G173+H173+I173+J173</f>
        <v>175590286</v>
      </c>
      <c r="L173" s="17" t="s">
        <v>50</v>
      </c>
      <c r="M173" s="13">
        <f>M85+M93+M98+M108+M131+M152+M157+M159+M162+M171</f>
        <v>262709770.18999997</v>
      </c>
      <c r="N173" s="15">
        <v>0</v>
      </c>
      <c r="O173" s="13">
        <f>O85+O93+O98+O108+O131+O152+O157+O159+O162+O171</f>
        <v>25427288.150000002</v>
      </c>
      <c r="P173" s="15">
        <v>0</v>
      </c>
      <c r="Q173" s="13">
        <f>Q85+Q93+Q98+Q108+Q131+Q152+Q157+Q159+Q162+Q171</f>
        <v>0</v>
      </c>
      <c r="R173" s="15">
        <v>0</v>
      </c>
      <c r="S173" s="13">
        <f t="shared" ref="S173:S178" si="40">M173+O173+Q173+K173</f>
        <v>463727344.33999997</v>
      </c>
      <c r="T173" s="13">
        <f>E173-S173</f>
        <v>0</v>
      </c>
    </row>
    <row r="174" spans="1:20" ht="22.5" x14ac:dyDescent="0.25">
      <c r="A174" s="53" t="s">
        <v>520</v>
      </c>
      <c r="B174" s="30" t="s">
        <v>521</v>
      </c>
      <c r="C174" s="31" t="s">
        <v>522</v>
      </c>
      <c r="D174" s="49" t="s">
        <v>523</v>
      </c>
      <c r="E174" s="10">
        <v>0</v>
      </c>
      <c r="F174" s="47">
        <v>0</v>
      </c>
      <c r="G174" s="47">
        <v>0</v>
      </c>
      <c r="H174" s="47">
        <v>0</v>
      </c>
      <c r="I174" s="47">
        <v>0</v>
      </c>
      <c r="J174" s="47">
        <v>0</v>
      </c>
      <c r="K174" s="13">
        <f t="shared" si="39"/>
        <v>0</v>
      </c>
      <c r="L174" s="17" t="s">
        <v>50</v>
      </c>
      <c r="M174" s="47">
        <v>0</v>
      </c>
      <c r="N174" s="15">
        <v>0</v>
      </c>
      <c r="O174" s="47">
        <v>0</v>
      </c>
      <c r="P174" s="15">
        <v>0</v>
      </c>
      <c r="Q174" s="47">
        <v>0</v>
      </c>
      <c r="R174" s="15">
        <v>0</v>
      </c>
      <c r="S174" s="13">
        <f t="shared" si="40"/>
        <v>0</v>
      </c>
      <c r="T174" s="9">
        <v>0</v>
      </c>
    </row>
    <row r="175" spans="1:20" ht="22.5" x14ac:dyDescent="0.25">
      <c r="A175" s="54"/>
      <c r="B175" s="30" t="s">
        <v>524</v>
      </c>
      <c r="C175" s="31" t="s">
        <v>525</v>
      </c>
      <c r="D175" s="49" t="s">
        <v>526</v>
      </c>
      <c r="E175" s="10">
        <v>0</v>
      </c>
      <c r="F175" s="47">
        <v>0</v>
      </c>
      <c r="G175" s="47">
        <v>0</v>
      </c>
      <c r="H175" s="47">
        <v>0</v>
      </c>
      <c r="I175" s="47">
        <v>0</v>
      </c>
      <c r="J175" s="47">
        <v>0</v>
      </c>
      <c r="K175" s="13">
        <f t="shared" si="39"/>
        <v>0</v>
      </c>
      <c r="L175" s="17" t="s">
        <v>50</v>
      </c>
      <c r="M175" s="47">
        <v>0</v>
      </c>
      <c r="N175" s="15">
        <v>0</v>
      </c>
      <c r="O175" s="47">
        <v>0</v>
      </c>
      <c r="P175" s="15">
        <v>0</v>
      </c>
      <c r="Q175" s="47">
        <v>0</v>
      </c>
      <c r="R175" s="15">
        <v>0</v>
      </c>
      <c r="S175" s="13">
        <f t="shared" si="40"/>
        <v>0</v>
      </c>
      <c r="T175" s="9">
        <v>0</v>
      </c>
    </row>
    <row r="176" spans="1:20" x14ac:dyDescent="0.25">
      <c r="A176" s="54"/>
      <c r="B176" s="26" t="s">
        <v>50</v>
      </c>
      <c r="C176" s="23" t="s">
        <v>527</v>
      </c>
      <c r="D176" s="48" t="s">
        <v>528</v>
      </c>
      <c r="E176" s="13">
        <f t="shared" ref="E176:J176" si="41">E174+E175</f>
        <v>0</v>
      </c>
      <c r="F176" s="13">
        <f t="shared" si="41"/>
        <v>0</v>
      </c>
      <c r="G176" s="13">
        <f t="shared" si="41"/>
        <v>0</v>
      </c>
      <c r="H176" s="13">
        <f t="shared" si="41"/>
        <v>0</v>
      </c>
      <c r="I176" s="13">
        <f t="shared" si="41"/>
        <v>0</v>
      </c>
      <c r="J176" s="13">
        <f t="shared" si="41"/>
        <v>0</v>
      </c>
      <c r="K176" s="13">
        <f t="shared" si="39"/>
        <v>0</v>
      </c>
      <c r="L176" s="17" t="s">
        <v>50</v>
      </c>
      <c r="M176" s="13">
        <f>M174+M175</f>
        <v>0</v>
      </c>
      <c r="N176" s="15">
        <v>0</v>
      </c>
      <c r="O176" s="13">
        <f>O174+O175</f>
        <v>0</v>
      </c>
      <c r="P176" s="15">
        <v>0</v>
      </c>
      <c r="Q176" s="13">
        <f>Q174+Q175</f>
        <v>0</v>
      </c>
      <c r="R176" s="15">
        <v>0</v>
      </c>
      <c r="S176" s="13">
        <f t="shared" si="40"/>
        <v>0</v>
      </c>
      <c r="T176" s="9">
        <v>0</v>
      </c>
    </row>
    <row r="177" spans="1:20" x14ac:dyDescent="0.25">
      <c r="A177" s="7" t="s">
        <v>529</v>
      </c>
      <c r="B177" s="26" t="s">
        <v>50</v>
      </c>
      <c r="C177" s="23" t="s">
        <v>530</v>
      </c>
      <c r="D177" s="48" t="s">
        <v>531</v>
      </c>
      <c r="E177" s="13">
        <f t="shared" ref="E177:J177" si="42">E173+E176</f>
        <v>463727344.33999997</v>
      </c>
      <c r="F177" s="13">
        <f t="shared" si="42"/>
        <v>51290329.810000002</v>
      </c>
      <c r="G177" s="13">
        <f t="shared" si="42"/>
        <v>63946225.710000001</v>
      </c>
      <c r="H177" s="13">
        <f t="shared" si="42"/>
        <v>21596904.43</v>
      </c>
      <c r="I177" s="13">
        <f t="shared" si="42"/>
        <v>2394414.0399999996</v>
      </c>
      <c r="J177" s="13">
        <f t="shared" si="42"/>
        <v>36362412.010000005</v>
      </c>
      <c r="K177" s="13">
        <f t="shared" si="39"/>
        <v>175590286</v>
      </c>
      <c r="L177" s="17" t="s">
        <v>50</v>
      </c>
      <c r="M177" s="13">
        <f>M173+M176</f>
        <v>262709770.18999997</v>
      </c>
      <c r="N177" s="15">
        <v>0</v>
      </c>
      <c r="O177" s="13">
        <f>O173+O176</f>
        <v>25427288.150000002</v>
      </c>
      <c r="P177" s="15">
        <v>0</v>
      </c>
      <c r="Q177" s="13">
        <f>Q173+Q176</f>
        <v>0</v>
      </c>
      <c r="R177" s="15">
        <v>0</v>
      </c>
      <c r="S177" s="13">
        <f t="shared" si="40"/>
        <v>463727344.33999997</v>
      </c>
      <c r="T177" s="9">
        <v>0</v>
      </c>
    </row>
    <row r="178" spans="1:20" x14ac:dyDescent="0.25">
      <c r="A178" s="7" t="s">
        <v>532</v>
      </c>
      <c r="B178" s="26" t="s">
        <v>50</v>
      </c>
      <c r="C178" s="23" t="s">
        <v>533</v>
      </c>
      <c r="D178" s="48" t="s">
        <v>534</v>
      </c>
      <c r="E178" s="13">
        <f t="shared" ref="E178:J178" si="43">E75-E177</f>
        <v>-57959138.129999936</v>
      </c>
      <c r="F178" s="13">
        <f t="shared" si="43"/>
        <v>24986786.260000005</v>
      </c>
      <c r="G178" s="13">
        <f t="shared" si="43"/>
        <v>18720962.100000001</v>
      </c>
      <c r="H178" s="13">
        <f t="shared" si="43"/>
        <v>14938252.349999994</v>
      </c>
      <c r="I178" s="13">
        <f t="shared" si="43"/>
        <v>-2348347.0999999996</v>
      </c>
      <c r="J178" s="13">
        <f t="shared" si="43"/>
        <v>-28623961.640000004</v>
      </c>
      <c r="K178" s="13">
        <f t="shared" si="39"/>
        <v>27673691.969999995</v>
      </c>
      <c r="L178" s="17" t="s">
        <v>50</v>
      </c>
      <c r="M178" s="13">
        <f>M75-M177</f>
        <v>29460346.240000039</v>
      </c>
      <c r="N178" s="15">
        <v>0</v>
      </c>
      <c r="O178" s="13">
        <f>O75-O177</f>
        <v>-23287596.260000002</v>
      </c>
      <c r="P178" s="15">
        <v>0</v>
      </c>
      <c r="Q178" s="13">
        <f>Q75-Q177</f>
        <v>38689.96</v>
      </c>
      <c r="R178" s="15">
        <v>0</v>
      </c>
      <c r="S178" s="13">
        <f t="shared" si="40"/>
        <v>33885131.910000034</v>
      </c>
      <c r="T178" s="9">
        <v>0</v>
      </c>
    </row>
  </sheetData>
  <mergeCells count="31">
    <mergeCell ref="A163:A171"/>
    <mergeCell ref="A174:A176"/>
    <mergeCell ref="F7:Q7"/>
    <mergeCell ref="F8:K8"/>
    <mergeCell ref="F9:G9"/>
    <mergeCell ref="A13:D13"/>
    <mergeCell ref="A14:D14"/>
    <mergeCell ref="A99:A108"/>
    <mergeCell ref="A109:A131"/>
    <mergeCell ref="A132:A152"/>
    <mergeCell ref="A153:A157"/>
    <mergeCell ref="A158:A159"/>
    <mergeCell ref="A160:A162"/>
    <mergeCell ref="A65:A66"/>
    <mergeCell ref="A67:A68"/>
    <mergeCell ref="A70:A74"/>
    <mergeCell ref="A77:A85"/>
    <mergeCell ref="A86:A93"/>
    <mergeCell ref="A94:A98"/>
    <mergeCell ref="A37:A39"/>
    <mergeCell ref="A40:A45"/>
    <mergeCell ref="A47:A50"/>
    <mergeCell ref="A53:A56"/>
    <mergeCell ref="A57:A62"/>
    <mergeCell ref="A63:A64"/>
    <mergeCell ref="A31:A36"/>
    <mergeCell ref="A8:A9"/>
    <mergeCell ref="A15:A17"/>
    <mergeCell ref="A18:A22"/>
    <mergeCell ref="A23:A26"/>
    <mergeCell ref="A27:A30"/>
  </mergeCells>
  <printOptions horizontalCentered="1"/>
  <pageMargins left="0.39370078740157483" right="0.39370078740157483" top="0.39370078740157483" bottom="0.39370078740157483" header="0.31496062992125984" footer="0.31496062992125984"/>
  <pageSetup paperSize="8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1199</vt:i4>
      </vt:variant>
    </vt:vector>
  </HeadingPairs>
  <TitlesOfParts>
    <vt:vector size="1200" baseType="lpstr">
      <vt:lpstr>809517</vt:lpstr>
      <vt:lpstr>'809517'!Area_stampa</vt:lpstr>
      <vt:lpstr>SQCR_809517_86684_332938_10</vt:lpstr>
      <vt:lpstr>SQCR_809517_86684_332938_100</vt:lpstr>
      <vt:lpstr>SQCR_809517_86684_332938_101</vt:lpstr>
      <vt:lpstr>SQCR_809517_86684_332938_102</vt:lpstr>
      <vt:lpstr>SQCR_809517_86684_332938_103</vt:lpstr>
      <vt:lpstr>SQCR_809517_86684_332938_104</vt:lpstr>
      <vt:lpstr>SQCR_809517_86684_332938_105</vt:lpstr>
      <vt:lpstr>SQCR_809517_86684_332938_106</vt:lpstr>
      <vt:lpstr>SQCR_809517_86684_332938_107</vt:lpstr>
      <vt:lpstr>SQCR_809517_86684_332938_108</vt:lpstr>
      <vt:lpstr>SQCR_809517_86684_332938_109</vt:lpstr>
      <vt:lpstr>SQCR_809517_86684_332938_11</vt:lpstr>
      <vt:lpstr>SQCR_809517_86684_332938_110</vt:lpstr>
      <vt:lpstr>SQCR_809517_86684_332938_111</vt:lpstr>
      <vt:lpstr>SQCR_809517_86684_332938_112</vt:lpstr>
      <vt:lpstr>SQCR_809517_86684_332938_113</vt:lpstr>
      <vt:lpstr>SQCR_809517_86684_332938_114</vt:lpstr>
      <vt:lpstr>SQCR_809517_86684_332938_115</vt:lpstr>
      <vt:lpstr>SQCR_809517_86684_332938_116</vt:lpstr>
      <vt:lpstr>SQCR_809517_86684_332938_117</vt:lpstr>
      <vt:lpstr>SQCR_809517_86684_332938_118</vt:lpstr>
      <vt:lpstr>SQCR_809517_86684_332938_119</vt:lpstr>
      <vt:lpstr>SQCR_809517_86684_332938_12</vt:lpstr>
      <vt:lpstr>SQCR_809517_86684_332938_120</vt:lpstr>
      <vt:lpstr>SQCR_809517_86684_332938_121</vt:lpstr>
      <vt:lpstr>SQCR_809517_86684_332938_122</vt:lpstr>
      <vt:lpstr>SQCR_809517_86684_332938_123</vt:lpstr>
      <vt:lpstr>SQCR_809517_86684_332938_124</vt:lpstr>
      <vt:lpstr>SQCR_809517_86684_332938_125</vt:lpstr>
      <vt:lpstr>SQCR_809517_86684_332938_126</vt:lpstr>
      <vt:lpstr>SQCR_809517_86684_332938_127</vt:lpstr>
      <vt:lpstr>SQCR_809517_86684_332938_128</vt:lpstr>
      <vt:lpstr>SQCR_809517_86684_332938_129</vt:lpstr>
      <vt:lpstr>SQCR_809517_86684_332938_13</vt:lpstr>
      <vt:lpstr>SQCR_809517_86684_332938_130</vt:lpstr>
      <vt:lpstr>SQCR_809517_86684_332938_131</vt:lpstr>
      <vt:lpstr>SQCR_809517_86684_332938_132</vt:lpstr>
      <vt:lpstr>SQCR_809517_86684_332938_133</vt:lpstr>
      <vt:lpstr>SQCR_809517_86684_332938_134</vt:lpstr>
      <vt:lpstr>SQCR_809517_86684_332938_135</vt:lpstr>
      <vt:lpstr>SQCR_809517_86684_332938_136</vt:lpstr>
      <vt:lpstr>SQCR_809517_86684_332938_137</vt:lpstr>
      <vt:lpstr>SQCR_809517_86684_332938_138</vt:lpstr>
      <vt:lpstr>SQCR_809517_86684_332938_139</vt:lpstr>
      <vt:lpstr>SQCR_809517_86684_332938_14</vt:lpstr>
      <vt:lpstr>SQCR_809517_86684_332938_140</vt:lpstr>
      <vt:lpstr>SQCR_809517_86684_332938_141</vt:lpstr>
      <vt:lpstr>SQCR_809517_86684_332938_142</vt:lpstr>
      <vt:lpstr>SQCR_809517_86684_332938_143</vt:lpstr>
      <vt:lpstr>SQCR_809517_86684_332938_144</vt:lpstr>
      <vt:lpstr>SQCR_809517_86684_332938_145</vt:lpstr>
      <vt:lpstr>SQCR_809517_86684_332938_146</vt:lpstr>
      <vt:lpstr>SQCR_809517_86684_332938_147</vt:lpstr>
      <vt:lpstr>SQCR_809517_86684_332938_148</vt:lpstr>
      <vt:lpstr>SQCR_809517_86684_332938_149</vt:lpstr>
      <vt:lpstr>SQCR_809517_86684_332938_15</vt:lpstr>
      <vt:lpstr>SQCR_809517_86684_332938_150</vt:lpstr>
      <vt:lpstr>SQCR_809517_86684_332938_151</vt:lpstr>
      <vt:lpstr>SQCR_809517_86684_332938_152</vt:lpstr>
      <vt:lpstr>SQCR_809517_86684_332938_153</vt:lpstr>
      <vt:lpstr>SQCR_809517_86684_332938_154</vt:lpstr>
      <vt:lpstr>SQCR_809517_86684_332938_155</vt:lpstr>
      <vt:lpstr>SQCR_809517_86684_332938_156</vt:lpstr>
      <vt:lpstr>SQCR_809517_86684_332938_157</vt:lpstr>
      <vt:lpstr>SQCR_809517_86684_332938_158</vt:lpstr>
      <vt:lpstr>SQCR_809517_86684_332938_159</vt:lpstr>
      <vt:lpstr>SQCR_809517_86684_332938_16</vt:lpstr>
      <vt:lpstr>SQCR_809517_86684_332938_160</vt:lpstr>
      <vt:lpstr>SQCR_809517_86684_332938_161</vt:lpstr>
      <vt:lpstr>SQCR_809517_86684_332938_162</vt:lpstr>
      <vt:lpstr>SQCR_809517_86684_332938_163</vt:lpstr>
      <vt:lpstr>SQCR_809517_86684_332938_164</vt:lpstr>
      <vt:lpstr>SQCR_809517_86684_332938_165</vt:lpstr>
      <vt:lpstr>SQCR_809517_86684_332938_166</vt:lpstr>
      <vt:lpstr>SQCR_809517_86684_332938_167</vt:lpstr>
      <vt:lpstr>SQCR_809517_86684_332938_168</vt:lpstr>
      <vt:lpstr>SQCR_809517_86684_332938_169</vt:lpstr>
      <vt:lpstr>SQCR_809517_86684_332938_17</vt:lpstr>
      <vt:lpstr>SQCR_809517_86684_332938_170</vt:lpstr>
      <vt:lpstr>SQCR_809517_86684_332938_171</vt:lpstr>
      <vt:lpstr>SQCR_809517_86684_332938_172</vt:lpstr>
      <vt:lpstr>SQCR_809517_86684_332938_173</vt:lpstr>
      <vt:lpstr>SQCR_809517_86684_332938_18</vt:lpstr>
      <vt:lpstr>SQCR_809517_86684_332938_19</vt:lpstr>
      <vt:lpstr>SQCR_809517_86684_332938_20</vt:lpstr>
      <vt:lpstr>SQCR_809517_86684_332938_21</vt:lpstr>
      <vt:lpstr>SQCR_809517_86684_332938_22</vt:lpstr>
      <vt:lpstr>SQCR_809517_86684_332938_23</vt:lpstr>
      <vt:lpstr>SQCR_809517_86684_332938_24</vt:lpstr>
      <vt:lpstr>SQCR_809517_86684_332938_25</vt:lpstr>
      <vt:lpstr>SQCR_809517_86684_332938_26</vt:lpstr>
      <vt:lpstr>SQCR_809517_86684_332938_27</vt:lpstr>
      <vt:lpstr>SQCR_809517_86684_332938_28</vt:lpstr>
      <vt:lpstr>SQCR_809517_86684_332938_29</vt:lpstr>
      <vt:lpstr>SQCR_809517_86684_332938_30</vt:lpstr>
      <vt:lpstr>SQCR_809517_86684_332938_31</vt:lpstr>
      <vt:lpstr>SQCR_809517_86684_332938_32</vt:lpstr>
      <vt:lpstr>SQCR_809517_86684_332938_33</vt:lpstr>
      <vt:lpstr>SQCR_809517_86684_332938_34</vt:lpstr>
      <vt:lpstr>SQCR_809517_86684_332938_35</vt:lpstr>
      <vt:lpstr>SQCR_809517_86684_332938_36</vt:lpstr>
      <vt:lpstr>SQCR_809517_86684_332938_37</vt:lpstr>
      <vt:lpstr>SQCR_809517_86684_332938_38</vt:lpstr>
      <vt:lpstr>SQCR_809517_86684_332938_39</vt:lpstr>
      <vt:lpstr>SQCR_809517_86684_332938_40</vt:lpstr>
      <vt:lpstr>SQCR_809517_86684_332938_41</vt:lpstr>
      <vt:lpstr>SQCR_809517_86684_332938_42</vt:lpstr>
      <vt:lpstr>SQCR_809517_86684_332938_43</vt:lpstr>
      <vt:lpstr>SQCR_809517_86684_332938_44</vt:lpstr>
      <vt:lpstr>SQCR_809517_86684_332938_45</vt:lpstr>
      <vt:lpstr>SQCR_809517_86684_332938_46</vt:lpstr>
      <vt:lpstr>SQCR_809517_86684_332938_48</vt:lpstr>
      <vt:lpstr>SQCR_809517_86684_332938_49</vt:lpstr>
      <vt:lpstr>SQCR_809517_86684_332938_50</vt:lpstr>
      <vt:lpstr>SQCR_809517_86684_332938_51</vt:lpstr>
      <vt:lpstr>SQCR_809517_86684_332938_52</vt:lpstr>
      <vt:lpstr>SQCR_809517_86684_332938_53</vt:lpstr>
      <vt:lpstr>SQCR_809517_86684_332938_54</vt:lpstr>
      <vt:lpstr>SQCR_809517_86684_332938_55</vt:lpstr>
      <vt:lpstr>SQCR_809517_86684_332938_56</vt:lpstr>
      <vt:lpstr>SQCR_809517_86684_332938_57</vt:lpstr>
      <vt:lpstr>SQCR_809517_86684_332938_58</vt:lpstr>
      <vt:lpstr>SQCR_809517_86684_332938_59</vt:lpstr>
      <vt:lpstr>SQCR_809517_86684_332938_60</vt:lpstr>
      <vt:lpstr>SQCR_809517_86684_332938_61</vt:lpstr>
      <vt:lpstr>SQCR_809517_86684_332938_62</vt:lpstr>
      <vt:lpstr>SQCR_809517_86684_332938_63</vt:lpstr>
      <vt:lpstr>SQCR_809517_86684_332938_64</vt:lpstr>
      <vt:lpstr>SQCR_809517_86684_332938_65</vt:lpstr>
      <vt:lpstr>SQCR_809517_86684_332938_66</vt:lpstr>
      <vt:lpstr>SQCR_809517_86684_332938_67</vt:lpstr>
      <vt:lpstr>SQCR_809517_86684_332938_68</vt:lpstr>
      <vt:lpstr>SQCR_809517_86684_332938_69</vt:lpstr>
      <vt:lpstr>SQCR_809517_86684_332938_70</vt:lpstr>
      <vt:lpstr>SQCR_809517_86684_332938_72</vt:lpstr>
      <vt:lpstr>SQCR_809517_86684_332938_73</vt:lpstr>
      <vt:lpstr>SQCR_809517_86684_332938_74</vt:lpstr>
      <vt:lpstr>SQCR_809517_86684_332938_75</vt:lpstr>
      <vt:lpstr>SQCR_809517_86684_332938_76</vt:lpstr>
      <vt:lpstr>SQCR_809517_86684_332938_77</vt:lpstr>
      <vt:lpstr>SQCR_809517_86684_332938_78</vt:lpstr>
      <vt:lpstr>SQCR_809517_86684_332938_79</vt:lpstr>
      <vt:lpstr>SQCR_809517_86684_332938_80</vt:lpstr>
      <vt:lpstr>SQCR_809517_86684_332938_81</vt:lpstr>
      <vt:lpstr>SQCR_809517_86684_332938_82</vt:lpstr>
      <vt:lpstr>SQCR_809517_86684_332938_83</vt:lpstr>
      <vt:lpstr>SQCR_809517_86684_332938_84</vt:lpstr>
      <vt:lpstr>SQCR_809517_86684_332938_85</vt:lpstr>
      <vt:lpstr>SQCR_809517_86684_332938_86</vt:lpstr>
      <vt:lpstr>SQCR_809517_86684_332938_87</vt:lpstr>
      <vt:lpstr>SQCR_809517_86684_332938_88</vt:lpstr>
      <vt:lpstr>SQCR_809517_86684_332938_89</vt:lpstr>
      <vt:lpstr>SQCR_809517_86684_332938_90</vt:lpstr>
      <vt:lpstr>SQCR_809517_86684_332938_91</vt:lpstr>
      <vt:lpstr>SQCR_809517_86684_332938_92</vt:lpstr>
      <vt:lpstr>SQCR_809517_86684_332938_93</vt:lpstr>
      <vt:lpstr>SQCR_809517_86684_332938_94</vt:lpstr>
      <vt:lpstr>SQCR_809517_86684_332938_95</vt:lpstr>
      <vt:lpstr>SQCR_809517_86684_332938_96</vt:lpstr>
      <vt:lpstr>SQCR_809517_86684_332938_97</vt:lpstr>
      <vt:lpstr>SQCR_809517_86684_332938_98</vt:lpstr>
      <vt:lpstr>SQCR_809517_86684_332938_99</vt:lpstr>
      <vt:lpstr>SQCR_809517_86684_332944_10</vt:lpstr>
      <vt:lpstr>SQCR_809517_86684_332944_100</vt:lpstr>
      <vt:lpstr>SQCR_809517_86684_332944_101</vt:lpstr>
      <vt:lpstr>SQCR_809517_86684_332944_102</vt:lpstr>
      <vt:lpstr>SQCR_809517_86684_332944_104</vt:lpstr>
      <vt:lpstr>SQCR_809517_86684_332944_105</vt:lpstr>
      <vt:lpstr>SQCR_809517_86684_332944_106</vt:lpstr>
      <vt:lpstr>SQCR_809517_86684_332944_107</vt:lpstr>
      <vt:lpstr>SQCR_809517_86684_332944_108</vt:lpstr>
      <vt:lpstr>SQCR_809517_86684_332944_109</vt:lpstr>
      <vt:lpstr>SQCR_809517_86684_332944_11</vt:lpstr>
      <vt:lpstr>SQCR_809517_86684_332944_110</vt:lpstr>
      <vt:lpstr>SQCR_809517_86684_332944_111</vt:lpstr>
      <vt:lpstr>SQCR_809517_86684_332944_112</vt:lpstr>
      <vt:lpstr>SQCR_809517_86684_332944_113</vt:lpstr>
      <vt:lpstr>SQCR_809517_86684_332944_114</vt:lpstr>
      <vt:lpstr>SQCR_809517_86684_332944_115</vt:lpstr>
      <vt:lpstr>SQCR_809517_86684_332944_116</vt:lpstr>
      <vt:lpstr>SQCR_809517_86684_332944_117</vt:lpstr>
      <vt:lpstr>SQCR_809517_86684_332944_118</vt:lpstr>
      <vt:lpstr>SQCR_809517_86684_332944_119</vt:lpstr>
      <vt:lpstr>SQCR_809517_86684_332944_120</vt:lpstr>
      <vt:lpstr>SQCR_809517_86684_332944_121</vt:lpstr>
      <vt:lpstr>SQCR_809517_86684_332944_122</vt:lpstr>
      <vt:lpstr>SQCR_809517_86684_332944_123</vt:lpstr>
      <vt:lpstr>SQCR_809517_86684_332944_124</vt:lpstr>
      <vt:lpstr>SQCR_809517_86684_332944_125</vt:lpstr>
      <vt:lpstr>SQCR_809517_86684_332944_127</vt:lpstr>
      <vt:lpstr>SQCR_809517_86684_332944_128</vt:lpstr>
      <vt:lpstr>SQCR_809517_86684_332944_129</vt:lpstr>
      <vt:lpstr>SQCR_809517_86684_332944_13</vt:lpstr>
      <vt:lpstr>SQCR_809517_86684_332944_130</vt:lpstr>
      <vt:lpstr>SQCR_809517_86684_332944_131</vt:lpstr>
      <vt:lpstr>SQCR_809517_86684_332944_132</vt:lpstr>
      <vt:lpstr>SQCR_809517_86684_332944_133</vt:lpstr>
      <vt:lpstr>SQCR_809517_86684_332944_134</vt:lpstr>
      <vt:lpstr>SQCR_809517_86684_332944_135</vt:lpstr>
      <vt:lpstr>SQCR_809517_86684_332944_136</vt:lpstr>
      <vt:lpstr>SQCR_809517_86684_332944_137</vt:lpstr>
      <vt:lpstr>SQCR_809517_86684_332944_138</vt:lpstr>
      <vt:lpstr>SQCR_809517_86684_332944_139</vt:lpstr>
      <vt:lpstr>SQCR_809517_86684_332944_14</vt:lpstr>
      <vt:lpstr>SQCR_809517_86684_332944_140</vt:lpstr>
      <vt:lpstr>SQCR_809517_86684_332944_141</vt:lpstr>
      <vt:lpstr>SQCR_809517_86684_332944_142</vt:lpstr>
      <vt:lpstr>SQCR_809517_86684_332944_143</vt:lpstr>
      <vt:lpstr>SQCR_809517_86684_332944_144</vt:lpstr>
      <vt:lpstr>SQCR_809517_86684_332944_145</vt:lpstr>
      <vt:lpstr>SQCR_809517_86684_332944_146</vt:lpstr>
      <vt:lpstr>SQCR_809517_86684_332944_148</vt:lpstr>
      <vt:lpstr>SQCR_809517_86684_332944_149</vt:lpstr>
      <vt:lpstr>SQCR_809517_86684_332944_15</vt:lpstr>
      <vt:lpstr>SQCR_809517_86684_332944_150</vt:lpstr>
      <vt:lpstr>SQCR_809517_86684_332944_151</vt:lpstr>
      <vt:lpstr>SQCR_809517_86684_332944_153</vt:lpstr>
      <vt:lpstr>SQCR_809517_86684_332944_155</vt:lpstr>
      <vt:lpstr>SQCR_809517_86684_332944_156</vt:lpstr>
      <vt:lpstr>SQCR_809517_86684_332944_158</vt:lpstr>
      <vt:lpstr>SQCR_809517_86684_332944_159</vt:lpstr>
      <vt:lpstr>SQCR_809517_86684_332944_16</vt:lpstr>
      <vt:lpstr>SQCR_809517_86684_332944_160</vt:lpstr>
      <vt:lpstr>SQCR_809517_86684_332944_161</vt:lpstr>
      <vt:lpstr>SQCR_809517_86684_332944_162</vt:lpstr>
      <vt:lpstr>SQCR_809517_86684_332944_163</vt:lpstr>
      <vt:lpstr>SQCR_809517_86684_332944_164</vt:lpstr>
      <vt:lpstr>SQCR_809517_86684_332944_165</vt:lpstr>
      <vt:lpstr>SQCR_809517_86684_332944_169</vt:lpstr>
      <vt:lpstr>SQCR_809517_86684_332944_170</vt:lpstr>
      <vt:lpstr>SQCR_809517_86684_332944_18</vt:lpstr>
      <vt:lpstr>SQCR_809517_86684_332944_19</vt:lpstr>
      <vt:lpstr>SQCR_809517_86684_332944_20</vt:lpstr>
      <vt:lpstr>SQCR_809517_86684_332944_22</vt:lpstr>
      <vt:lpstr>SQCR_809517_86684_332944_23</vt:lpstr>
      <vt:lpstr>SQCR_809517_86684_332944_24</vt:lpstr>
      <vt:lpstr>SQCR_809517_86684_332944_26</vt:lpstr>
      <vt:lpstr>SQCR_809517_86684_332944_27</vt:lpstr>
      <vt:lpstr>SQCR_809517_86684_332944_28</vt:lpstr>
      <vt:lpstr>SQCR_809517_86684_332944_29</vt:lpstr>
      <vt:lpstr>SQCR_809517_86684_332944_30</vt:lpstr>
      <vt:lpstr>SQCR_809517_86684_332944_32</vt:lpstr>
      <vt:lpstr>SQCR_809517_86684_332944_33</vt:lpstr>
      <vt:lpstr>SQCR_809517_86684_332944_35</vt:lpstr>
      <vt:lpstr>SQCR_809517_86684_332944_36</vt:lpstr>
      <vt:lpstr>SQCR_809517_86684_332944_37</vt:lpstr>
      <vt:lpstr>SQCR_809517_86684_332944_38</vt:lpstr>
      <vt:lpstr>SQCR_809517_86684_332944_39</vt:lpstr>
      <vt:lpstr>SQCR_809517_86684_332944_42</vt:lpstr>
      <vt:lpstr>SQCR_809517_86684_332944_43</vt:lpstr>
      <vt:lpstr>SQCR_809517_86684_332944_44</vt:lpstr>
      <vt:lpstr>SQCR_809517_86684_332944_48</vt:lpstr>
      <vt:lpstr>SQCR_809517_86684_332944_49</vt:lpstr>
      <vt:lpstr>SQCR_809517_86684_332944_50</vt:lpstr>
      <vt:lpstr>SQCR_809517_86684_332944_52</vt:lpstr>
      <vt:lpstr>SQCR_809517_86684_332944_53</vt:lpstr>
      <vt:lpstr>SQCR_809517_86684_332944_54</vt:lpstr>
      <vt:lpstr>SQCR_809517_86684_332944_55</vt:lpstr>
      <vt:lpstr>SQCR_809517_86684_332944_56</vt:lpstr>
      <vt:lpstr>SQCR_809517_86684_332944_58</vt:lpstr>
      <vt:lpstr>SQCR_809517_86684_332944_60</vt:lpstr>
      <vt:lpstr>SQCR_809517_86684_332944_62</vt:lpstr>
      <vt:lpstr>SQCR_809517_86684_332944_65</vt:lpstr>
      <vt:lpstr>SQCR_809517_86684_332944_66</vt:lpstr>
      <vt:lpstr>SQCR_809517_86684_332944_67</vt:lpstr>
      <vt:lpstr>SQCR_809517_86684_332944_68</vt:lpstr>
      <vt:lpstr>SQCR_809517_86684_332944_72</vt:lpstr>
      <vt:lpstr>SQCR_809517_86684_332944_73</vt:lpstr>
      <vt:lpstr>SQCR_809517_86684_332944_74</vt:lpstr>
      <vt:lpstr>SQCR_809517_86684_332944_75</vt:lpstr>
      <vt:lpstr>SQCR_809517_86684_332944_76</vt:lpstr>
      <vt:lpstr>SQCR_809517_86684_332944_77</vt:lpstr>
      <vt:lpstr>SQCR_809517_86684_332944_78</vt:lpstr>
      <vt:lpstr>SQCR_809517_86684_332944_79</vt:lpstr>
      <vt:lpstr>SQCR_809517_86684_332944_81</vt:lpstr>
      <vt:lpstr>SQCR_809517_86684_332944_82</vt:lpstr>
      <vt:lpstr>SQCR_809517_86684_332944_83</vt:lpstr>
      <vt:lpstr>SQCR_809517_86684_332944_84</vt:lpstr>
      <vt:lpstr>SQCR_809517_86684_332944_85</vt:lpstr>
      <vt:lpstr>SQCR_809517_86684_332944_86</vt:lpstr>
      <vt:lpstr>SQCR_809517_86684_332944_87</vt:lpstr>
      <vt:lpstr>SQCR_809517_86684_332944_89</vt:lpstr>
      <vt:lpstr>SQCR_809517_86684_332944_90</vt:lpstr>
      <vt:lpstr>SQCR_809517_86684_332944_91</vt:lpstr>
      <vt:lpstr>SQCR_809517_86684_332944_92</vt:lpstr>
      <vt:lpstr>SQCR_809517_86684_332944_94</vt:lpstr>
      <vt:lpstr>SQCR_809517_86684_332944_95</vt:lpstr>
      <vt:lpstr>SQCR_809517_86684_332944_96</vt:lpstr>
      <vt:lpstr>SQCR_809517_86684_332944_97</vt:lpstr>
      <vt:lpstr>SQCR_809517_86684_332944_98</vt:lpstr>
      <vt:lpstr>SQCR_809517_86684_332944_99</vt:lpstr>
      <vt:lpstr>SQCR_809517_86684_332945_10</vt:lpstr>
      <vt:lpstr>SQCR_809517_86684_332945_100</vt:lpstr>
      <vt:lpstr>SQCR_809517_86684_332945_101</vt:lpstr>
      <vt:lpstr>SQCR_809517_86684_332945_102</vt:lpstr>
      <vt:lpstr>SQCR_809517_86684_332945_104</vt:lpstr>
      <vt:lpstr>SQCR_809517_86684_332945_105</vt:lpstr>
      <vt:lpstr>SQCR_809517_86684_332945_106</vt:lpstr>
      <vt:lpstr>SQCR_809517_86684_332945_107</vt:lpstr>
      <vt:lpstr>SQCR_809517_86684_332945_108</vt:lpstr>
      <vt:lpstr>SQCR_809517_86684_332945_109</vt:lpstr>
      <vt:lpstr>SQCR_809517_86684_332945_11</vt:lpstr>
      <vt:lpstr>SQCR_809517_86684_332945_110</vt:lpstr>
      <vt:lpstr>SQCR_809517_86684_332945_111</vt:lpstr>
      <vt:lpstr>SQCR_809517_86684_332945_112</vt:lpstr>
      <vt:lpstr>SQCR_809517_86684_332945_113</vt:lpstr>
      <vt:lpstr>SQCR_809517_86684_332945_114</vt:lpstr>
      <vt:lpstr>SQCR_809517_86684_332945_115</vt:lpstr>
      <vt:lpstr>SQCR_809517_86684_332945_116</vt:lpstr>
      <vt:lpstr>SQCR_809517_86684_332945_117</vt:lpstr>
      <vt:lpstr>SQCR_809517_86684_332945_118</vt:lpstr>
      <vt:lpstr>SQCR_809517_86684_332945_119</vt:lpstr>
      <vt:lpstr>SQCR_809517_86684_332945_120</vt:lpstr>
      <vt:lpstr>SQCR_809517_86684_332945_121</vt:lpstr>
      <vt:lpstr>SQCR_809517_86684_332945_122</vt:lpstr>
      <vt:lpstr>SQCR_809517_86684_332945_123</vt:lpstr>
      <vt:lpstr>SQCR_809517_86684_332945_124</vt:lpstr>
      <vt:lpstr>SQCR_809517_86684_332945_125</vt:lpstr>
      <vt:lpstr>SQCR_809517_86684_332945_127</vt:lpstr>
      <vt:lpstr>SQCR_809517_86684_332945_128</vt:lpstr>
      <vt:lpstr>SQCR_809517_86684_332945_129</vt:lpstr>
      <vt:lpstr>SQCR_809517_86684_332945_13</vt:lpstr>
      <vt:lpstr>SQCR_809517_86684_332945_130</vt:lpstr>
      <vt:lpstr>SQCR_809517_86684_332945_131</vt:lpstr>
      <vt:lpstr>SQCR_809517_86684_332945_132</vt:lpstr>
      <vt:lpstr>SQCR_809517_86684_332945_133</vt:lpstr>
      <vt:lpstr>SQCR_809517_86684_332945_134</vt:lpstr>
      <vt:lpstr>SQCR_809517_86684_332945_135</vt:lpstr>
      <vt:lpstr>SQCR_809517_86684_332945_136</vt:lpstr>
      <vt:lpstr>SQCR_809517_86684_332945_137</vt:lpstr>
      <vt:lpstr>SQCR_809517_86684_332945_138</vt:lpstr>
      <vt:lpstr>SQCR_809517_86684_332945_139</vt:lpstr>
      <vt:lpstr>SQCR_809517_86684_332945_14</vt:lpstr>
      <vt:lpstr>SQCR_809517_86684_332945_140</vt:lpstr>
      <vt:lpstr>SQCR_809517_86684_332945_141</vt:lpstr>
      <vt:lpstr>SQCR_809517_86684_332945_142</vt:lpstr>
      <vt:lpstr>SQCR_809517_86684_332945_143</vt:lpstr>
      <vt:lpstr>SQCR_809517_86684_332945_144</vt:lpstr>
      <vt:lpstr>SQCR_809517_86684_332945_145</vt:lpstr>
      <vt:lpstr>SQCR_809517_86684_332945_146</vt:lpstr>
      <vt:lpstr>SQCR_809517_86684_332945_148</vt:lpstr>
      <vt:lpstr>SQCR_809517_86684_332945_149</vt:lpstr>
      <vt:lpstr>SQCR_809517_86684_332945_15</vt:lpstr>
      <vt:lpstr>SQCR_809517_86684_332945_150</vt:lpstr>
      <vt:lpstr>SQCR_809517_86684_332945_151</vt:lpstr>
      <vt:lpstr>SQCR_809517_86684_332945_153</vt:lpstr>
      <vt:lpstr>SQCR_809517_86684_332945_155</vt:lpstr>
      <vt:lpstr>SQCR_809517_86684_332945_156</vt:lpstr>
      <vt:lpstr>SQCR_809517_86684_332945_158</vt:lpstr>
      <vt:lpstr>SQCR_809517_86684_332945_159</vt:lpstr>
      <vt:lpstr>SQCR_809517_86684_332945_16</vt:lpstr>
      <vt:lpstr>SQCR_809517_86684_332945_160</vt:lpstr>
      <vt:lpstr>SQCR_809517_86684_332945_161</vt:lpstr>
      <vt:lpstr>SQCR_809517_86684_332945_162</vt:lpstr>
      <vt:lpstr>SQCR_809517_86684_332945_163</vt:lpstr>
      <vt:lpstr>SQCR_809517_86684_332945_164</vt:lpstr>
      <vt:lpstr>SQCR_809517_86684_332945_165</vt:lpstr>
      <vt:lpstr>SQCR_809517_86684_332945_169</vt:lpstr>
      <vt:lpstr>SQCR_809517_86684_332945_170</vt:lpstr>
      <vt:lpstr>SQCR_809517_86684_332945_18</vt:lpstr>
      <vt:lpstr>SQCR_809517_86684_332945_19</vt:lpstr>
      <vt:lpstr>SQCR_809517_86684_332945_20</vt:lpstr>
      <vt:lpstr>SQCR_809517_86684_332945_22</vt:lpstr>
      <vt:lpstr>SQCR_809517_86684_332945_23</vt:lpstr>
      <vt:lpstr>SQCR_809517_86684_332945_24</vt:lpstr>
      <vt:lpstr>SQCR_809517_86684_332945_26</vt:lpstr>
      <vt:lpstr>SQCR_809517_86684_332945_27</vt:lpstr>
      <vt:lpstr>SQCR_809517_86684_332945_28</vt:lpstr>
      <vt:lpstr>SQCR_809517_86684_332945_29</vt:lpstr>
      <vt:lpstr>SQCR_809517_86684_332945_30</vt:lpstr>
      <vt:lpstr>SQCR_809517_86684_332945_32</vt:lpstr>
      <vt:lpstr>SQCR_809517_86684_332945_33</vt:lpstr>
      <vt:lpstr>SQCR_809517_86684_332945_35</vt:lpstr>
      <vt:lpstr>SQCR_809517_86684_332945_36</vt:lpstr>
      <vt:lpstr>SQCR_809517_86684_332945_37</vt:lpstr>
      <vt:lpstr>SQCR_809517_86684_332945_38</vt:lpstr>
      <vt:lpstr>SQCR_809517_86684_332945_39</vt:lpstr>
      <vt:lpstr>SQCR_809517_86684_332945_42</vt:lpstr>
      <vt:lpstr>SQCR_809517_86684_332945_43</vt:lpstr>
      <vt:lpstr>SQCR_809517_86684_332945_44</vt:lpstr>
      <vt:lpstr>SQCR_809517_86684_332945_48</vt:lpstr>
      <vt:lpstr>SQCR_809517_86684_332945_49</vt:lpstr>
      <vt:lpstr>SQCR_809517_86684_332945_50</vt:lpstr>
      <vt:lpstr>SQCR_809517_86684_332945_52</vt:lpstr>
      <vt:lpstr>SQCR_809517_86684_332945_53</vt:lpstr>
      <vt:lpstr>SQCR_809517_86684_332945_54</vt:lpstr>
      <vt:lpstr>SQCR_809517_86684_332945_55</vt:lpstr>
      <vt:lpstr>SQCR_809517_86684_332945_56</vt:lpstr>
      <vt:lpstr>SQCR_809517_86684_332945_58</vt:lpstr>
      <vt:lpstr>SQCR_809517_86684_332945_60</vt:lpstr>
      <vt:lpstr>SQCR_809517_86684_332945_62</vt:lpstr>
      <vt:lpstr>SQCR_809517_86684_332945_65</vt:lpstr>
      <vt:lpstr>SQCR_809517_86684_332945_66</vt:lpstr>
      <vt:lpstr>SQCR_809517_86684_332945_67</vt:lpstr>
      <vt:lpstr>SQCR_809517_86684_332945_68</vt:lpstr>
      <vt:lpstr>SQCR_809517_86684_332945_72</vt:lpstr>
      <vt:lpstr>SQCR_809517_86684_332945_73</vt:lpstr>
      <vt:lpstr>SQCR_809517_86684_332945_74</vt:lpstr>
      <vt:lpstr>SQCR_809517_86684_332945_75</vt:lpstr>
      <vt:lpstr>SQCR_809517_86684_332945_76</vt:lpstr>
      <vt:lpstr>SQCR_809517_86684_332945_77</vt:lpstr>
      <vt:lpstr>SQCR_809517_86684_332945_78</vt:lpstr>
      <vt:lpstr>SQCR_809517_86684_332945_79</vt:lpstr>
      <vt:lpstr>SQCR_809517_86684_332945_81</vt:lpstr>
      <vt:lpstr>SQCR_809517_86684_332945_82</vt:lpstr>
      <vt:lpstr>SQCR_809517_86684_332945_83</vt:lpstr>
      <vt:lpstr>SQCR_809517_86684_332945_84</vt:lpstr>
      <vt:lpstr>SQCR_809517_86684_332945_85</vt:lpstr>
      <vt:lpstr>SQCR_809517_86684_332945_86</vt:lpstr>
      <vt:lpstr>SQCR_809517_86684_332945_87</vt:lpstr>
      <vt:lpstr>SQCR_809517_86684_332945_89</vt:lpstr>
      <vt:lpstr>SQCR_809517_86684_332945_90</vt:lpstr>
      <vt:lpstr>SQCR_809517_86684_332945_91</vt:lpstr>
      <vt:lpstr>SQCR_809517_86684_332945_92</vt:lpstr>
      <vt:lpstr>SQCR_809517_86684_332945_94</vt:lpstr>
      <vt:lpstr>SQCR_809517_86684_332945_95</vt:lpstr>
      <vt:lpstr>SQCR_809517_86684_332945_96</vt:lpstr>
      <vt:lpstr>SQCR_809517_86684_332945_97</vt:lpstr>
      <vt:lpstr>SQCR_809517_86684_332945_98</vt:lpstr>
      <vt:lpstr>SQCR_809517_86684_332945_99</vt:lpstr>
      <vt:lpstr>SQCR_809517_86684_332946_10</vt:lpstr>
      <vt:lpstr>SQCR_809517_86684_332946_100</vt:lpstr>
      <vt:lpstr>SQCR_809517_86684_332946_101</vt:lpstr>
      <vt:lpstr>SQCR_809517_86684_332946_102</vt:lpstr>
      <vt:lpstr>SQCR_809517_86684_332946_104</vt:lpstr>
      <vt:lpstr>SQCR_809517_86684_332946_105</vt:lpstr>
      <vt:lpstr>SQCR_809517_86684_332946_106</vt:lpstr>
      <vt:lpstr>SQCR_809517_86684_332946_107</vt:lpstr>
      <vt:lpstr>SQCR_809517_86684_332946_108</vt:lpstr>
      <vt:lpstr>SQCR_809517_86684_332946_109</vt:lpstr>
      <vt:lpstr>SQCR_809517_86684_332946_11</vt:lpstr>
      <vt:lpstr>SQCR_809517_86684_332946_110</vt:lpstr>
      <vt:lpstr>SQCR_809517_86684_332946_111</vt:lpstr>
      <vt:lpstr>SQCR_809517_86684_332946_112</vt:lpstr>
      <vt:lpstr>SQCR_809517_86684_332946_113</vt:lpstr>
      <vt:lpstr>SQCR_809517_86684_332946_114</vt:lpstr>
      <vt:lpstr>SQCR_809517_86684_332946_115</vt:lpstr>
      <vt:lpstr>SQCR_809517_86684_332946_116</vt:lpstr>
      <vt:lpstr>SQCR_809517_86684_332946_117</vt:lpstr>
      <vt:lpstr>SQCR_809517_86684_332946_118</vt:lpstr>
      <vt:lpstr>SQCR_809517_86684_332946_119</vt:lpstr>
      <vt:lpstr>SQCR_809517_86684_332946_120</vt:lpstr>
      <vt:lpstr>SQCR_809517_86684_332946_121</vt:lpstr>
      <vt:lpstr>SQCR_809517_86684_332946_122</vt:lpstr>
      <vt:lpstr>SQCR_809517_86684_332946_123</vt:lpstr>
      <vt:lpstr>SQCR_809517_86684_332946_124</vt:lpstr>
      <vt:lpstr>SQCR_809517_86684_332946_125</vt:lpstr>
      <vt:lpstr>SQCR_809517_86684_332946_127</vt:lpstr>
      <vt:lpstr>SQCR_809517_86684_332946_128</vt:lpstr>
      <vt:lpstr>SQCR_809517_86684_332946_129</vt:lpstr>
      <vt:lpstr>SQCR_809517_86684_332946_13</vt:lpstr>
      <vt:lpstr>SQCR_809517_86684_332946_130</vt:lpstr>
      <vt:lpstr>SQCR_809517_86684_332946_131</vt:lpstr>
      <vt:lpstr>SQCR_809517_86684_332946_132</vt:lpstr>
      <vt:lpstr>SQCR_809517_86684_332946_133</vt:lpstr>
      <vt:lpstr>SQCR_809517_86684_332946_134</vt:lpstr>
      <vt:lpstr>SQCR_809517_86684_332946_135</vt:lpstr>
      <vt:lpstr>SQCR_809517_86684_332946_136</vt:lpstr>
      <vt:lpstr>SQCR_809517_86684_332946_137</vt:lpstr>
      <vt:lpstr>SQCR_809517_86684_332946_138</vt:lpstr>
      <vt:lpstr>SQCR_809517_86684_332946_139</vt:lpstr>
      <vt:lpstr>SQCR_809517_86684_332946_14</vt:lpstr>
      <vt:lpstr>SQCR_809517_86684_332946_140</vt:lpstr>
      <vt:lpstr>SQCR_809517_86684_332946_141</vt:lpstr>
      <vt:lpstr>SQCR_809517_86684_332946_142</vt:lpstr>
      <vt:lpstr>SQCR_809517_86684_332946_143</vt:lpstr>
      <vt:lpstr>SQCR_809517_86684_332946_144</vt:lpstr>
      <vt:lpstr>SQCR_809517_86684_332946_145</vt:lpstr>
      <vt:lpstr>SQCR_809517_86684_332946_146</vt:lpstr>
      <vt:lpstr>SQCR_809517_86684_332946_148</vt:lpstr>
      <vt:lpstr>SQCR_809517_86684_332946_149</vt:lpstr>
      <vt:lpstr>SQCR_809517_86684_332946_15</vt:lpstr>
      <vt:lpstr>SQCR_809517_86684_332946_150</vt:lpstr>
      <vt:lpstr>SQCR_809517_86684_332946_151</vt:lpstr>
      <vt:lpstr>SQCR_809517_86684_332946_153</vt:lpstr>
      <vt:lpstr>SQCR_809517_86684_332946_155</vt:lpstr>
      <vt:lpstr>SQCR_809517_86684_332946_156</vt:lpstr>
      <vt:lpstr>SQCR_809517_86684_332946_158</vt:lpstr>
      <vt:lpstr>SQCR_809517_86684_332946_159</vt:lpstr>
      <vt:lpstr>SQCR_809517_86684_332946_16</vt:lpstr>
      <vt:lpstr>SQCR_809517_86684_332946_160</vt:lpstr>
      <vt:lpstr>SQCR_809517_86684_332946_161</vt:lpstr>
      <vt:lpstr>SQCR_809517_86684_332946_162</vt:lpstr>
      <vt:lpstr>SQCR_809517_86684_332946_163</vt:lpstr>
      <vt:lpstr>SQCR_809517_86684_332946_164</vt:lpstr>
      <vt:lpstr>SQCR_809517_86684_332946_165</vt:lpstr>
      <vt:lpstr>SQCR_809517_86684_332946_169</vt:lpstr>
      <vt:lpstr>SQCR_809517_86684_332946_170</vt:lpstr>
      <vt:lpstr>SQCR_809517_86684_332946_18</vt:lpstr>
      <vt:lpstr>SQCR_809517_86684_332946_19</vt:lpstr>
      <vt:lpstr>SQCR_809517_86684_332946_20</vt:lpstr>
      <vt:lpstr>SQCR_809517_86684_332946_22</vt:lpstr>
      <vt:lpstr>SQCR_809517_86684_332946_23</vt:lpstr>
      <vt:lpstr>SQCR_809517_86684_332946_24</vt:lpstr>
      <vt:lpstr>SQCR_809517_86684_332946_26</vt:lpstr>
      <vt:lpstr>SQCR_809517_86684_332946_27</vt:lpstr>
      <vt:lpstr>SQCR_809517_86684_332946_28</vt:lpstr>
      <vt:lpstr>SQCR_809517_86684_332946_29</vt:lpstr>
      <vt:lpstr>SQCR_809517_86684_332946_30</vt:lpstr>
      <vt:lpstr>SQCR_809517_86684_332946_32</vt:lpstr>
      <vt:lpstr>SQCR_809517_86684_332946_33</vt:lpstr>
      <vt:lpstr>SQCR_809517_86684_332946_35</vt:lpstr>
      <vt:lpstr>SQCR_809517_86684_332946_36</vt:lpstr>
      <vt:lpstr>SQCR_809517_86684_332946_37</vt:lpstr>
      <vt:lpstr>SQCR_809517_86684_332946_38</vt:lpstr>
      <vt:lpstr>SQCR_809517_86684_332946_39</vt:lpstr>
      <vt:lpstr>SQCR_809517_86684_332946_42</vt:lpstr>
      <vt:lpstr>SQCR_809517_86684_332946_43</vt:lpstr>
      <vt:lpstr>SQCR_809517_86684_332946_44</vt:lpstr>
      <vt:lpstr>SQCR_809517_86684_332946_48</vt:lpstr>
      <vt:lpstr>SQCR_809517_86684_332946_49</vt:lpstr>
      <vt:lpstr>SQCR_809517_86684_332946_50</vt:lpstr>
      <vt:lpstr>SQCR_809517_86684_332946_52</vt:lpstr>
      <vt:lpstr>SQCR_809517_86684_332946_53</vt:lpstr>
      <vt:lpstr>SQCR_809517_86684_332946_54</vt:lpstr>
      <vt:lpstr>SQCR_809517_86684_332946_55</vt:lpstr>
      <vt:lpstr>SQCR_809517_86684_332946_56</vt:lpstr>
      <vt:lpstr>SQCR_809517_86684_332946_58</vt:lpstr>
      <vt:lpstr>SQCR_809517_86684_332946_60</vt:lpstr>
      <vt:lpstr>SQCR_809517_86684_332946_62</vt:lpstr>
      <vt:lpstr>SQCR_809517_86684_332946_65</vt:lpstr>
      <vt:lpstr>SQCR_809517_86684_332946_66</vt:lpstr>
      <vt:lpstr>SQCR_809517_86684_332946_67</vt:lpstr>
      <vt:lpstr>SQCR_809517_86684_332946_68</vt:lpstr>
      <vt:lpstr>SQCR_809517_86684_332946_72</vt:lpstr>
      <vt:lpstr>SQCR_809517_86684_332946_73</vt:lpstr>
      <vt:lpstr>SQCR_809517_86684_332946_74</vt:lpstr>
      <vt:lpstr>SQCR_809517_86684_332946_75</vt:lpstr>
      <vt:lpstr>SQCR_809517_86684_332946_76</vt:lpstr>
      <vt:lpstr>SQCR_809517_86684_332946_77</vt:lpstr>
      <vt:lpstr>SQCR_809517_86684_332946_78</vt:lpstr>
      <vt:lpstr>SQCR_809517_86684_332946_79</vt:lpstr>
      <vt:lpstr>SQCR_809517_86684_332946_81</vt:lpstr>
      <vt:lpstr>SQCR_809517_86684_332946_82</vt:lpstr>
      <vt:lpstr>SQCR_809517_86684_332946_83</vt:lpstr>
      <vt:lpstr>SQCR_809517_86684_332946_84</vt:lpstr>
      <vt:lpstr>SQCR_809517_86684_332946_85</vt:lpstr>
      <vt:lpstr>SQCR_809517_86684_332946_86</vt:lpstr>
      <vt:lpstr>SQCR_809517_86684_332946_87</vt:lpstr>
      <vt:lpstr>SQCR_809517_86684_332946_89</vt:lpstr>
      <vt:lpstr>SQCR_809517_86684_332946_90</vt:lpstr>
      <vt:lpstr>SQCR_809517_86684_332946_91</vt:lpstr>
      <vt:lpstr>SQCR_809517_86684_332946_92</vt:lpstr>
      <vt:lpstr>SQCR_809517_86684_332946_94</vt:lpstr>
      <vt:lpstr>SQCR_809517_86684_332946_95</vt:lpstr>
      <vt:lpstr>SQCR_809517_86684_332946_96</vt:lpstr>
      <vt:lpstr>SQCR_809517_86684_332946_97</vt:lpstr>
      <vt:lpstr>SQCR_809517_86684_332946_98</vt:lpstr>
      <vt:lpstr>SQCR_809517_86684_332946_99</vt:lpstr>
      <vt:lpstr>SQCR_809517_86684_332947_10</vt:lpstr>
      <vt:lpstr>SQCR_809517_86684_332947_100</vt:lpstr>
      <vt:lpstr>SQCR_809517_86684_332947_101</vt:lpstr>
      <vt:lpstr>SQCR_809517_86684_332947_102</vt:lpstr>
      <vt:lpstr>SQCR_809517_86684_332947_104</vt:lpstr>
      <vt:lpstr>SQCR_809517_86684_332947_105</vt:lpstr>
      <vt:lpstr>SQCR_809517_86684_332947_106</vt:lpstr>
      <vt:lpstr>SQCR_809517_86684_332947_107</vt:lpstr>
      <vt:lpstr>SQCR_809517_86684_332947_108</vt:lpstr>
      <vt:lpstr>SQCR_809517_86684_332947_109</vt:lpstr>
      <vt:lpstr>SQCR_809517_86684_332947_11</vt:lpstr>
      <vt:lpstr>SQCR_809517_86684_332947_110</vt:lpstr>
      <vt:lpstr>SQCR_809517_86684_332947_111</vt:lpstr>
      <vt:lpstr>SQCR_809517_86684_332947_112</vt:lpstr>
      <vt:lpstr>SQCR_809517_86684_332947_113</vt:lpstr>
      <vt:lpstr>SQCR_809517_86684_332947_114</vt:lpstr>
      <vt:lpstr>SQCR_809517_86684_332947_115</vt:lpstr>
      <vt:lpstr>SQCR_809517_86684_332947_116</vt:lpstr>
      <vt:lpstr>SQCR_809517_86684_332947_117</vt:lpstr>
      <vt:lpstr>SQCR_809517_86684_332947_118</vt:lpstr>
      <vt:lpstr>SQCR_809517_86684_332947_119</vt:lpstr>
      <vt:lpstr>SQCR_809517_86684_332947_120</vt:lpstr>
      <vt:lpstr>SQCR_809517_86684_332947_121</vt:lpstr>
      <vt:lpstr>SQCR_809517_86684_332947_122</vt:lpstr>
      <vt:lpstr>SQCR_809517_86684_332947_123</vt:lpstr>
      <vt:lpstr>SQCR_809517_86684_332947_124</vt:lpstr>
      <vt:lpstr>SQCR_809517_86684_332947_125</vt:lpstr>
      <vt:lpstr>SQCR_809517_86684_332947_127</vt:lpstr>
      <vt:lpstr>SQCR_809517_86684_332947_128</vt:lpstr>
      <vt:lpstr>SQCR_809517_86684_332947_129</vt:lpstr>
      <vt:lpstr>SQCR_809517_86684_332947_13</vt:lpstr>
      <vt:lpstr>SQCR_809517_86684_332947_130</vt:lpstr>
      <vt:lpstr>SQCR_809517_86684_332947_131</vt:lpstr>
      <vt:lpstr>SQCR_809517_86684_332947_132</vt:lpstr>
      <vt:lpstr>SQCR_809517_86684_332947_133</vt:lpstr>
      <vt:lpstr>SQCR_809517_86684_332947_134</vt:lpstr>
      <vt:lpstr>SQCR_809517_86684_332947_135</vt:lpstr>
      <vt:lpstr>SQCR_809517_86684_332947_136</vt:lpstr>
      <vt:lpstr>SQCR_809517_86684_332947_137</vt:lpstr>
      <vt:lpstr>SQCR_809517_86684_332947_138</vt:lpstr>
      <vt:lpstr>SQCR_809517_86684_332947_139</vt:lpstr>
      <vt:lpstr>SQCR_809517_86684_332947_14</vt:lpstr>
      <vt:lpstr>SQCR_809517_86684_332947_140</vt:lpstr>
      <vt:lpstr>SQCR_809517_86684_332947_141</vt:lpstr>
      <vt:lpstr>SQCR_809517_86684_332947_142</vt:lpstr>
      <vt:lpstr>SQCR_809517_86684_332947_143</vt:lpstr>
      <vt:lpstr>SQCR_809517_86684_332947_144</vt:lpstr>
      <vt:lpstr>SQCR_809517_86684_332947_145</vt:lpstr>
      <vt:lpstr>SQCR_809517_86684_332947_146</vt:lpstr>
      <vt:lpstr>SQCR_809517_86684_332947_148</vt:lpstr>
      <vt:lpstr>SQCR_809517_86684_332947_149</vt:lpstr>
      <vt:lpstr>SQCR_809517_86684_332947_15</vt:lpstr>
      <vt:lpstr>SQCR_809517_86684_332947_150</vt:lpstr>
      <vt:lpstr>SQCR_809517_86684_332947_151</vt:lpstr>
      <vt:lpstr>SQCR_809517_86684_332947_153</vt:lpstr>
      <vt:lpstr>SQCR_809517_86684_332947_155</vt:lpstr>
      <vt:lpstr>SQCR_809517_86684_332947_156</vt:lpstr>
      <vt:lpstr>SQCR_809517_86684_332947_158</vt:lpstr>
      <vt:lpstr>SQCR_809517_86684_332947_159</vt:lpstr>
      <vt:lpstr>SQCR_809517_86684_332947_16</vt:lpstr>
      <vt:lpstr>SQCR_809517_86684_332947_160</vt:lpstr>
      <vt:lpstr>SQCR_809517_86684_332947_161</vt:lpstr>
      <vt:lpstr>SQCR_809517_86684_332947_162</vt:lpstr>
      <vt:lpstr>SQCR_809517_86684_332947_163</vt:lpstr>
      <vt:lpstr>SQCR_809517_86684_332947_164</vt:lpstr>
      <vt:lpstr>SQCR_809517_86684_332947_165</vt:lpstr>
      <vt:lpstr>SQCR_809517_86684_332947_169</vt:lpstr>
      <vt:lpstr>SQCR_809517_86684_332947_170</vt:lpstr>
      <vt:lpstr>SQCR_809517_86684_332947_18</vt:lpstr>
      <vt:lpstr>SQCR_809517_86684_332947_19</vt:lpstr>
      <vt:lpstr>SQCR_809517_86684_332947_20</vt:lpstr>
      <vt:lpstr>SQCR_809517_86684_332947_22</vt:lpstr>
      <vt:lpstr>SQCR_809517_86684_332947_23</vt:lpstr>
      <vt:lpstr>SQCR_809517_86684_332947_24</vt:lpstr>
      <vt:lpstr>SQCR_809517_86684_332947_26</vt:lpstr>
      <vt:lpstr>SQCR_809517_86684_332947_27</vt:lpstr>
      <vt:lpstr>SQCR_809517_86684_332947_28</vt:lpstr>
      <vt:lpstr>SQCR_809517_86684_332947_29</vt:lpstr>
      <vt:lpstr>SQCR_809517_86684_332947_30</vt:lpstr>
      <vt:lpstr>SQCR_809517_86684_332947_32</vt:lpstr>
      <vt:lpstr>SQCR_809517_86684_332947_33</vt:lpstr>
      <vt:lpstr>SQCR_809517_86684_332947_35</vt:lpstr>
      <vt:lpstr>SQCR_809517_86684_332947_36</vt:lpstr>
      <vt:lpstr>SQCR_809517_86684_332947_37</vt:lpstr>
      <vt:lpstr>SQCR_809517_86684_332947_38</vt:lpstr>
      <vt:lpstr>SQCR_809517_86684_332947_39</vt:lpstr>
      <vt:lpstr>SQCR_809517_86684_332947_42</vt:lpstr>
      <vt:lpstr>SQCR_809517_86684_332947_43</vt:lpstr>
      <vt:lpstr>SQCR_809517_86684_332947_44</vt:lpstr>
      <vt:lpstr>SQCR_809517_86684_332947_48</vt:lpstr>
      <vt:lpstr>SQCR_809517_86684_332947_49</vt:lpstr>
      <vt:lpstr>SQCR_809517_86684_332947_50</vt:lpstr>
      <vt:lpstr>SQCR_809517_86684_332947_52</vt:lpstr>
      <vt:lpstr>SQCR_809517_86684_332947_53</vt:lpstr>
      <vt:lpstr>SQCR_809517_86684_332947_54</vt:lpstr>
      <vt:lpstr>SQCR_809517_86684_332947_55</vt:lpstr>
      <vt:lpstr>SQCR_809517_86684_332947_56</vt:lpstr>
      <vt:lpstr>SQCR_809517_86684_332947_58</vt:lpstr>
      <vt:lpstr>SQCR_809517_86684_332947_60</vt:lpstr>
      <vt:lpstr>SQCR_809517_86684_332947_62</vt:lpstr>
      <vt:lpstr>SQCR_809517_86684_332947_65</vt:lpstr>
      <vt:lpstr>SQCR_809517_86684_332947_66</vt:lpstr>
      <vt:lpstr>SQCR_809517_86684_332947_67</vt:lpstr>
      <vt:lpstr>SQCR_809517_86684_332947_68</vt:lpstr>
      <vt:lpstr>SQCR_809517_86684_332947_72</vt:lpstr>
      <vt:lpstr>SQCR_809517_86684_332947_73</vt:lpstr>
      <vt:lpstr>SQCR_809517_86684_332947_74</vt:lpstr>
      <vt:lpstr>SQCR_809517_86684_332947_75</vt:lpstr>
      <vt:lpstr>SQCR_809517_86684_332947_76</vt:lpstr>
      <vt:lpstr>SQCR_809517_86684_332947_77</vt:lpstr>
      <vt:lpstr>SQCR_809517_86684_332947_78</vt:lpstr>
      <vt:lpstr>SQCR_809517_86684_332947_79</vt:lpstr>
      <vt:lpstr>SQCR_809517_86684_332947_81</vt:lpstr>
      <vt:lpstr>SQCR_809517_86684_332947_82</vt:lpstr>
      <vt:lpstr>SQCR_809517_86684_332947_83</vt:lpstr>
      <vt:lpstr>SQCR_809517_86684_332947_84</vt:lpstr>
      <vt:lpstr>SQCR_809517_86684_332947_85</vt:lpstr>
      <vt:lpstr>SQCR_809517_86684_332947_86</vt:lpstr>
      <vt:lpstr>SQCR_809517_86684_332947_87</vt:lpstr>
      <vt:lpstr>SQCR_809517_86684_332947_89</vt:lpstr>
      <vt:lpstr>SQCR_809517_86684_332947_90</vt:lpstr>
      <vt:lpstr>SQCR_809517_86684_332947_91</vt:lpstr>
      <vt:lpstr>SQCR_809517_86684_332947_92</vt:lpstr>
      <vt:lpstr>SQCR_809517_86684_332947_94</vt:lpstr>
      <vt:lpstr>SQCR_809517_86684_332947_95</vt:lpstr>
      <vt:lpstr>SQCR_809517_86684_332947_96</vt:lpstr>
      <vt:lpstr>SQCR_809517_86684_332947_97</vt:lpstr>
      <vt:lpstr>SQCR_809517_86684_332947_98</vt:lpstr>
      <vt:lpstr>SQCR_809517_86684_332947_99</vt:lpstr>
      <vt:lpstr>SQCR_809517_86684_332948_10</vt:lpstr>
      <vt:lpstr>SQCR_809517_86684_332948_100</vt:lpstr>
      <vt:lpstr>SQCR_809517_86684_332948_101</vt:lpstr>
      <vt:lpstr>SQCR_809517_86684_332948_102</vt:lpstr>
      <vt:lpstr>SQCR_809517_86684_332948_104</vt:lpstr>
      <vt:lpstr>SQCR_809517_86684_332948_105</vt:lpstr>
      <vt:lpstr>SQCR_809517_86684_332948_106</vt:lpstr>
      <vt:lpstr>SQCR_809517_86684_332948_107</vt:lpstr>
      <vt:lpstr>SQCR_809517_86684_332948_108</vt:lpstr>
      <vt:lpstr>SQCR_809517_86684_332948_109</vt:lpstr>
      <vt:lpstr>SQCR_809517_86684_332948_11</vt:lpstr>
      <vt:lpstr>SQCR_809517_86684_332948_110</vt:lpstr>
      <vt:lpstr>SQCR_809517_86684_332948_111</vt:lpstr>
      <vt:lpstr>SQCR_809517_86684_332948_112</vt:lpstr>
      <vt:lpstr>SQCR_809517_86684_332948_113</vt:lpstr>
      <vt:lpstr>SQCR_809517_86684_332948_114</vt:lpstr>
      <vt:lpstr>SQCR_809517_86684_332948_115</vt:lpstr>
      <vt:lpstr>SQCR_809517_86684_332948_116</vt:lpstr>
      <vt:lpstr>SQCR_809517_86684_332948_117</vt:lpstr>
      <vt:lpstr>SQCR_809517_86684_332948_118</vt:lpstr>
      <vt:lpstr>SQCR_809517_86684_332948_119</vt:lpstr>
      <vt:lpstr>SQCR_809517_86684_332948_120</vt:lpstr>
      <vt:lpstr>SQCR_809517_86684_332948_121</vt:lpstr>
      <vt:lpstr>SQCR_809517_86684_332948_122</vt:lpstr>
      <vt:lpstr>SQCR_809517_86684_332948_123</vt:lpstr>
      <vt:lpstr>SQCR_809517_86684_332948_124</vt:lpstr>
      <vt:lpstr>SQCR_809517_86684_332948_125</vt:lpstr>
      <vt:lpstr>SQCR_809517_86684_332948_127</vt:lpstr>
      <vt:lpstr>SQCR_809517_86684_332948_128</vt:lpstr>
      <vt:lpstr>SQCR_809517_86684_332948_129</vt:lpstr>
      <vt:lpstr>SQCR_809517_86684_332948_13</vt:lpstr>
      <vt:lpstr>SQCR_809517_86684_332948_130</vt:lpstr>
      <vt:lpstr>SQCR_809517_86684_332948_131</vt:lpstr>
      <vt:lpstr>SQCR_809517_86684_332948_132</vt:lpstr>
      <vt:lpstr>SQCR_809517_86684_332948_133</vt:lpstr>
      <vt:lpstr>SQCR_809517_86684_332948_134</vt:lpstr>
      <vt:lpstr>SQCR_809517_86684_332948_135</vt:lpstr>
      <vt:lpstr>SQCR_809517_86684_332948_136</vt:lpstr>
      <vt:lpstr>SQCR_809517_86684_332948_137</vt:lpstr>
      <vt:lpstr>SQCR_809517_86684_332948_138</vt:lpstr>
      <vt:lpstr>SQCR_809517_86684_332948_139</vt:lpstr>
      <vt:lpstr>SQCR_809517_86684_332948_14</vt:lpstr>
      <vt:lpstr>SQCR_809517_86684_332948_140</vt:lpstr>
      <vt:lpstr>SQCR_809517_86684_332948_141</vt:lpstr>
      <vt:lpstr>SQCR_809517_86684_332948_142</vt:lpstr>
      <vt:lpstr>SQCR_809517_86684_332948_143</vt:lpstr>
      <vt:lpstr>SQCR_809517_86684_332948_144</vt:lpstr>
      <vt:lpstr>SQCR_809517_86684_332948_145</vt:lpstr>
      <vt:lpstr>SQCR_809517_86684_332948_146</vt:lpstr>
      <vt:lpstr>SQCR_809517_86684_332948_148</vt:lpstr>
      <vt:lpstr>SQCR_809517_86684_332948_149</vt:lpstr>
      <vt:lpstr>SQCR_809517_86684_332948_15</vt:lpstr>
      <vt:lpstr>SQCR_809517_86684_332948_150</vt:lpstr>
      <vt:lpstr>SQCR_809517_86684_332948_151</vt:lpstr>
      <vt:lpstr>SQCR_809517_86684_332948_153</vt:lpstr>
      <vt:lpstr>SQCR_809517_86684_332948_155</vt:lpstr>
      <vt:lpstr>SQCR_809517_86684_332948_156</vt:lpstr>
      <vt:lpstr>SQCR_809517_86684_332948_158</vt:lpstr>
      <vt:lpstr>SQCR_809517_86684_332948_159</vt:lpstr>
      <vt:lpstr>SQCR_809517_86684_332948_16</vt:lpstr>
      <vt:lpstr>SQCR_809517_86684_332948_160</vt:lpstr>
      <vt:lpstr>SQCR_809517_86684_332948_161</vt:lpstr>
      <vt:lpstr>SQCR_809517_86684_332948_162</vt:lpstr>
      <vt:lpstr>SQCR_809517_86684_332948_163</vt:lpstr>
      <vt:lpstr>SQCR_809517_86684_332948_164</vt:lpstr>
      <vt:lpstr>SQCR_809517_86684_332948_165</vt:lpstr>
      <vt:lpstr>SQCR_809517_86684_332948_169</vt:lpstr>
      <vt:lpstr>SQCR_809517_86684_332948_170</vt:lpstr>
      <vt:lpstr>SQCR_809517_86684_332948_18</vt:lpstr>
      <vt:lpstr>SQCR_809517_86684_332948_19</vt:lpstr>
      <vt:lpstr>SQCR_809517_86684_332948_20</vt:lpstr>
      <vt:lpstr>SQCR_809517_86684_332948_22</vt:lpstr>
      <vt:lpstr>SQCR_809517_86684_332948_23</vt:lpstr>
      <vt:lpstr>SQCR_809517_86684_332948_24</vt:lpstr>
      <vt:lpstr>SQCR_809517_86684_332948_26</vt:lpstr>
      <vt:lpstr>SQCR_809517_86684_332948_27</vt:lpstr>
      <vt:lpstr>SQCR_809517_86684_332948_28</vt:lpstr>
      <vt:lpstr>SQCR_809517_86684_332948_29</vt:lpstr>
      <vt:lpstr>SQCR_809517_86684_332948_30</vt:lpstr>
      <vt:lpstr>SQCR_809517_86684_332948_32</vt:lpstr>
      <vt:lpstr>SQCR_809517_86684_332948_33</vt:lpstr>
      <vt:lpstr>SQCR_809517_86684_332948_35</vt:lpstr>
      <vt:lpstr>SQCR_809517_86684_332948_36</vt:lpstr>
      <vt:lpstr>SQCR_809517_86684_332948_37</vt:lpstr>
      <vt:lpstr>SQCR_809517_86684_332948_38</vt:lpstr>
      <vt:lpstr>SQCR_809517_86684_332948_39</vt:lpstr>
      <vt:lpstr>SQCR_809517_86684_332948_42</vt:lpstr>
      <vt:lpstr>SQCR_809517_86684_332948_43</vt:lpstr>
      <vt:lpstr>SQCR_809517_86684_332948_44</vt:lpstr>
      <vt:lpstr>SQCR_809517_86684_332948_48</vt:lpstr>
      <vt:lpstr>SQCR_809517_86684_332948_49</vt:lpstr>
      <vt:lpstr>SQCR_809517_86684_332948_50</vt:lpstr>
      <vt:lpstr>SQCR_809517_86684_332948_52</vt:lpstr>
      <vt:lpstr>SQCR_809517_86684_332948_53</vt:lpstr>
      <vt:lpstr>SQCR_809517_86684_332948_54</vt:lpstr>
      <vt:lpstr>SQCR_809517_86684_332948_55</vt:lpstr>
      <vt:lpstr>SQCR_809517_86684_332948_56</vt:lpstr>
      <vt:lpstr>SQCR_809517_86684_332948_58</vt:lpstr>
      <vt:lpstr>SQCR_809517_86684_332948_60</vt:lpstr>
      <vt:lpstr>SQCR_809517_86684_332948_62</vt:lpstr>
      <vt:lpstr>SQCR_809517_86684_332948_65</vt:lpstr>
      <vt:lpstr>SQCR_809517_86684_332948_66</vt:lpstr>
      <vt:lpstr>SQCR_809517_86684_332948_67</vt:lpstr>
      <vt:lpstr>SQCR_809517_86684_332948_68</vt:lpstr>
      <vt:lpstr>SQCR_809517_86684_332948_72</vt:lpstr>
      <vt:lpstr>SQCR_809517_86684_332948_73</vt:lpstr>
      <vt:lpstr>SQCR_809517_86684_332948_74</vt:lpstr>
      <vt:lpstr>SQCR_809517_86684_332948_75</vt:lpstr>
      <vt:lpstr>SQCR_809517_86684_332948_76</vt:lpstr>
      <vt:lpstr>SQCR_809517_86684_332948_77</vt:lpstr>
      <vt:lpstr>SQCR_809517_86684_332948_78</vt:lpstr>
      <vt:lpstr>SQCR_809517_86684_332948_79</vt:lpstr>
      <vt:lpstr>SQCR_809517_86684_332948_81</vt:lpstr>
      <vt:lpstr>SQCR_809517_86684_332948_82</vt:lpstr>
      <vt:lpstr>SQCR_809517_86684_332948_83</vt:lpstr>
      <vt:lpstr>SQCR_809517_86684_332948_84</vt:lpstr>
      <vt:lpstr>SQCR_809517_86684_332948_85</vt:lpstr>
      <vt:lpstr>SQCR_809517_86684_332948_86</vt:lpstr>
      <vt:lpstr>SQCR_809517_86684_332948_87</vt:lpstr>
      <vt:lpstr>SQCR_809517_86684_332948_89</vt:lpstr>
      <vt:lpstr>SQCR_809517_86684_332948_90</vt:lpstr>
      <vt:lpstr>SQCR_809517_86684_332948_91</vt:lpstr>
      <vt:lpstr>SQCR_809517_86684_332948_92</vt:lpstr>
      <vt:lpstr>SQCR_809517_86684_332948_94</vt:lpstr>
      <vt:lpstr>SQCR_809517_86684_332948_95</vt:lpstr>
      <vt:lpstr>SQCR_809517_86684_332948_96</vt:lpstr>
      <vt:lpstr>SQCR_809517_86684_332948_97</vt:lpstr>
      <vt:lpstr>SQCR_809517_86684_332948_98</vt:lpstr>
      <vt:lpstr>SQCR_809517_86684_332948_99</vt:lpstr>
      <vt:lpstr>SQCR_809517_86684_332950_10</vt:lpstr>
      <vt:lpstr>SQCR_809517_86684_332950_100</vt:lpstr>
      <vt:lpstr>SQCR_809517_86684_332950_101</vt:lpstr>
      <vt:lpstr>SQCR_809517_86684_332950_102</vt:lpstr>
      <vt:lpstr>SQCR_809517_86684_332950_104</vt:lpstr>
      <vt:lpstr>SQCR_809517_86684_332950_105</vt:lpstr>
      <vt:lpstr>SQCR_809517_86684_332950_106</vt:lpstr>
      <vt:lpstr>SQCR_809517_86684_332950_107</vt:lpstr>
      <vt:lpstr>SQCR_809517_86684_332950_108</vt:lpstr>
      <vt:lpstr>SQCR_809517_86684_332950_109</vt:lpstr>
      <vt:lpstr>SQCR_809517_86684_332950_11</vt:lpstr>
      <vt:lpstr>SQCR_809517_86684_332950_110</vt:lpstr>
      <vt:lpstr>SQCR_809517_86684_332950_111</vt:lpstr>
      <vt:lpstr>SQCR_809517_86684_332950_112</vt:lpstr>
      <vt:lpstr>SQCR_809517_86684_332950_113</vt:lpstr>
      <vt:lpstr>SQCR_809517_86684_332950_114</vt:lpstr>
      <vt:lpstr>SQCR_809517_86684_332950_115</vt:lpstr>
      <vt:lpstr>SQCR_809517_86684_332950_116</vt:lpstr>
      <vt:lpstr>SQCR_809517_86684_332950_117</vt:lpstr>
      <vt:lpstr>SQCR_809517_86684_332950_118</vt:lpstr>
      <vt:lpstr>SQCR_809517_86684_332950_119</vt:lpstr>
      <vt:lpstr>SQCR_809517_86684_332950_120</vt:lpstr>
      <vt:lpstr>SQCR_809517_86684_332950_121</vt:lpstr>
      <vt:lpstr>SQCR_809517_86684_332950_122</vt:lpstr>
      <vt:lpstr>SQCR_809517_86684_332950_123</vt:lpstr>
      <vt:lpstr>SQCR_809517_86684_332950_124</vt:lpstr>
      <vt:lpstr>SQCR_809517_86684_332950_125</vt:lpstr>
      <vt:lpstr>SQCR_809517_86684_332950_127</vt:lpstr>
      <vt:lpstr>SQCR_809517_86684_332950_128</vt:lpstr>
      <vt:lpstr>SQCR_809517_86684_332950_129</vt:lpstr>
      <vt:lpstr>SQCR_809517_86684_332950_13</vt:lpstr>
      <vt:lpstr>SQCR_809517_86684_332950_130</vt:lpstr>
      <vt:lpstr>SQCR_809517_86684_332950_131</vt:lpstr>
      <vt:lpstr>SQCR_809517_86684_332950_132</vt:lpstr>
      <vt:lpstr>SQCR_809517_86684_332950_133</vt:lpstr>
      <vt:lpstr>SQCR_809517_86684_332950_134</vt:lpstr>
      <vt:lpstr>SQCR_809517_86684_332950_135</vt:lpstr>
      <vt:lpstr>SQCR_809517_86684_332950_136</vt:lpstr>
      <vt:lpstr>SQCR_809517_86684_332950_137</vt:lpstr>
      <vt:lpstr>SQCR_809517_86684_332950_138</vt:lpstr>
      <vt:lpstr>SQCR_809517_86684_332950_139</vt:lpstr>
      <vt:lpstr>SQCR_809517_86684_332950_14</vt:lpstr>
      <vt:lpstr>SQCR_809517_86684_332950_140</vt:lpstr>
      <vt:lpstr>SQCR_809517_86684_332950_141</vt:lpstr>
      <vt:lpstr>SQCR_809517_86684_332950_142</vt:lpstr>
      <vt:lpstr>SQCR_809517_86684_332950_143</vt:lpstr>
      <vt:lpstr>SQCR_809517_86684_332950_144</vt:lpstr>
      <vt:lpstr>SQCR_809517_86684_332950_145</vt:lpstr>
      <vt:lpstr>SQCR_809517_86684_332950_146</vt:lpstr>
      <vt:lpstr>SQCR_809517_86684_332950_148</vt:lpstr>
      <vt:lpstr>SQCR_809517_86684_332950_149</vt:lpstr>
      <vt:lpstr>SQCR_809517_86684_332950_15</vt:lpstr>
      <vt:lpstr>SQCR_809517_86684_332950_150</vt:lpstr>
      <vt:lpstr>SQCR_809517_86684_332950_151</vt:lpstr>
      <vt:lpstr>SQCR_809517_86684_332950_153</vt:lpstr>
      <vt:lpstr>SQCR_809517_86684_332950_155</vt:lpstr>
      <vt:lpstr>SQCR_809517_86684_332950_156</vt:lpstr>
      <vt:lpstr>SQCR_809517_86684_332950_158</vt:lpstr>
      <vt:lpstr>SQCR_809517_86684_332950_159</vt:lpstr>
      <vt:lpstr>SQCR_809517_86684_332950_16</vt:lpstr>
      <vt:lpstr>SQCR_809517_86684_332950_160</vt:lpstr>
      <vt:lpstr>SQCR_809517_86684_332950_161</vt:lpstr>
      <vt:lpstr>SQCR_809517_86684_332950_162</vt:lpstr>
      <vt:lpstr>SQCR_809517_86684_332950_163</vt:lpstr>
      <vt:lpstr>SQCR_809517_86684_332950_164</vt:lpstr>
      <vt:lpstr>SQCR_809517_86684_332950_165</vt:lpstr>
      <vt:lpstr>SQCR_809517_86684_332950_169</vt:lpstr>
      <vt:lpstr>SQCR_809517_86684_332950_170</vt:lpstr>
      <vt:lpstr>SQCR_809517_86684_332950_18</vt:lpstr>
      <vt:lpstr>SQCR_809517_86684_332950_19</vt:lpstr>
      <vt:lpstr>SQCR_809517_86684_332950_20</vt:lpstr>
      <vt:lpstr>SQCR_809517_86684_332950_22</vt:lpstr>
      <vt:lpstr>SQCR_809517_86684_332950_23</vt:lpstr>
      <vt:lpstr>SQCR_809517_86684_332950_24</vt:lpstr>
      <vt:lpstr>SQCR_809517_86684_332950_26</vt:lpstr>
      <vt:lpstr>SQCR_809517_86684_332950_27</vt:lpstr>
      <vt:lpstr>SQCR_809517_86684_332950_28</vt:lpstr>
      <vt:lpstr>SQCR_809517_86684_332950_29</vt:lpstr>
      <vt:lpstr>SQCR_809517_86684_332950_30</vt:lpstr>
      <vt:lpstr>SQCR_809517_86684_332950_32</vt:lpstr>
      <vt:lpstr>SQCR_809517_86684_332950_33</vt:lpstr>
      <vt:lpstr>SQCR_809517_86684_332950_35</vt:lpstr>
      <vt:lpstr>SQCR_809517_86684_332950_36</vt:lpstr>
      <vt:lpstr>SQCR_809517_86684_332950_37</vt:lpstr>
      <vt:lpstr>SQCR_809517_86684_332950_38</vt:lpstr>
      <vt:lpstr>SQCR_809517_86684_332950_39</vt:lpstr>
      <vt:lpstr>SQCR_809517_86684_332950_42</vt:lpstr>
      <vt:lpstr>SQCR_809517_86684_332950_43</vt:lpstr>
      <vt:lpstr>SQCR_809517_86684_332950_44</vt:lpstr>
      <vt:lpstr>SQCR_809517_86684_332950_48</vt:lpstr>
      <vt:lpstr>SQCR_809517_86684_332950_49</vt:lpstr>
      <vt:lpstr>SQCR_809517_86684_332950_50</vt:lpstr>
      <vt:lpstr>SQCR_809517_86684_332950_52</vt:lpstr>
      <vt:lpstr>SQCR_809517_86684_332950_53</vt:lpstr>
      <vt:lpstr>SQCR_809517_86684_332950_54</vt:lpstr>
      <vt:lpstr>SQCR_809517_86684_332950_55</vt:lpstr>
      <vt:lpstr>SQCR_809517_86684_332950_56</vt:lpstr>
      <vt:lpstr>SQCR_809517_86684_332950_58</vt:lpstr>
      <vt:lpstr>SQCR_809517_86684_332950_60</vt:lpstr>
      <vt:lpstr>SQCR_809517_86684_332950_62</vt:lpstr>
      <vt:lpstr>SQCR_809517_86684_332950_65</vt:lpstr>
      <vt:lpstr>SQCR_809517_86684_332950_66</vt:lpstr>
      <vt:lpstr>SQCR_809517_86684_332950_67</vt:lpstr>
      <vt:lpstr>SQCR_809517_86684_332950_68</vt:lpstr>
      <vt:lpstr>SQCR_809517_86684_332950_72</vt:lpstr>
      <vt:lpstr>SQCR_809517_86684_332950_73</vt:lpstr>
      <vt:lpstr>SQCR_809517_86684_332950_74</vt:lpstr>
      <vt:lpstr>SQCR_809517_86684_332950_75</vt:lpstr>
      <vt:lpstr>SQCR_809517_86684_332950_76</vt:lpstr>
      <vt:lpstr>SQCR_809517_86684_332950_77</vt:lpstr>
      <vt:lpstr>SQCR_809517_86684_332950_78</vt:lpstr>
      <vt:lpstr>SQCR_809517_86684_332950_79</vt:lpstr>
      <vt:lpstr>SQCR_809517_86684_332950_81</vt:lpstr>
      <vt:lpstr>SQCR_809517_86684_332950_82</vt:lpstr>
      <vt:lpstr>SQCR_809517_86684_332950_83</vt:lpstr>
      <vt:lpstr>SQCR_809517_86684_332950_84</vt:lpstr>
      <vt:lpstr>SQCR_809517_86684_332950_85</vt:lpstr>
      <vt:lpstr>SQCR_809517_86684_332950_86</vt:lpstr>
      <vt:lpstr>SQCR_809517_86684_332950_87</vt:lpstr>
      <vt:lpstr>SQCR_809517_86684_332950_89</vt:lpstr>
      <vt:lpstr>SQCR_809517_86684_332950_90</vt:lpstr>
      <vt:lpstr>SQCR_809517_86684_332950_91</vt:lpstr>
      <vt:lpstr>SQCR_809517_86684_332950_92</vt:lpstr>
      <vt:lpstr>SQCR_809517_86684_332950_94</vt:lpstr>
      <vt:lpstr>SQCR_809517_86684_332950_95</vt:lpstr>
      <vt:lpstr>SQCR_809517_86684_332950_96</vt:lpstr>
      <vt:lpstr>SQCR_809517_86684_332950_97</vt:lpstr>
      <vt:lpstr>SQCR_809517_86684_332950_98</vt:lpstr>
      <vt:lpstr>SQCR_809517_86684_332950_99</vt:lpstr>
      <vt:lpstr>SQCR_809517_86684_332952_10</vt:lpstr>
      <vt:lpstr>SQCR_809517_86684_332952_100</vt:lpstr>
      <vt:lpstr>SQCR_809517_86684_332952_101</vt:lpstr>
      <vt:lpstr>SQCR_809517_86684_332952_102</vt:lpstr>
      <vt:lpstr>SQCR_809517_86684_332952_104</vt:lpstr>
      <vt:lpstr>SQCR_809517_86684_332952_105</vt:lpstr>
      <vt:lpstr>SQCR_809517_86684_332952_106</vt:lpstr>
      <vt:lpstr>SQCR_809517_86684_332952_107</vt:lpstr>
      <vt:lpstr>SQCR_809517_86684_332952_108</vt:lpstr>
      <vt:lpstr>SQCR_809517_86684_332952_109</vt:lpstr>
      <vt:lpstr>SQCR_809517_86684_332952_11</vt:lpstr>
      <vt:lpstr>SQCR_809517_86684_332952_110</vt:lpstr>
      <vt:lpstr>SQCR_809517_86684_332952_111</vt:lpstr>
      <vt:lpstr>SQCR_809517_86684_332952_112</vt:lpstr>
      <vt:lpstr>SQCR_809517_86684_332952_113</vt:lpstr>
      <vt:lpstr>SQCR_809517_86684_332952_114</vt:lpstr>
      <vt:lpstr>SQCR_809517_86684_332952_115</vt:lpstr>
      <vt:lpstr>SQCR_809517_86684_332952_116</vt:lpstr>
      <vt:lpstr>SQCR_809517_86684_332952_117</vt:lpstr>
      <vt:lpstr>SQCR_809517_86684_332952_118</vt:lpstr>
      <vt:lpstr>SQCR_809517_86684_332952_119</vt:lpstr>
      <vt:lpstr>SQCR_809517_86684_332952_120</vt:lpstr>
      <vt:lpstr>SQCR_809517_86684_332952_121</vt:lpstr>
      <vt:lpstr>SQCR_809517_86684_332952_122</vt:lpstr>
      <vt:lpstr>SQCR_809517_86684_332952_123</vt:lpstr>
      <vt:lpstr>SQCR_809517_86684_332952_124</vt:lpstr>
      <vt:lpstr>SQCR_809517_86684_332952_125</vt:lpstr>
      <vt:lpstr>SQCR_809517_86684_332952_127</vt:lpstr>
      <vt:lpstr>SQCR_809517_86684_332952_128</vt:lpstr>
      <vt:lpstr>SQCR_809517_86684_332952_129</vt:lpstr>
      <vt:lpstr>SQCR_809517_86684_332952_13</vt:lpstr>
      <vt:lpstr>SQCR_809517_86684_332952_130</vt:lpstr>
      <vt:lpstr>SQCR_809517_86684_332952_131</vt:lpstr>
      <vt:lpstr>SQCR_809517_86684_332952_132</vt:lpstr>
      <vt:lpstr>SQCR_809517_86684_332952_133</vt:lpstr>
      <vt:lpstr>SQCR_809517_86684_332952_134</vt:lpstr>
      <vt:lpstr>SQCR_809517_86684_332952_135</vt:lpstr>
      <vt:lpstr>SQCR_809517_86684_332952_136</vt:lpstr>
      <vt:lpstr>SQCR_809517_86684_332952_137</vt:lpstr>
      <vt:lpstr>SQCR_809517_86684_332952_138</vt:lpstr>
      <vt:lpstr>SQCR_809517_86684_332952_139</vt:lpstr>
      <vt:lpstr>SQCR_809517_86684_332952_14</vt:lpstr>
      <vt:lpstr>SQCR_809517_86684_332952_140</vt:lpstr>
      <vt:lpstr>SQCR_809517_86684_332952_141</vt:lpstr>
      <vt:lpstr>SQCR_809517_86684_332952_142</vt:lpstr>
      <vt:lpstr>SQCR_809517_86684_332952_143</vt:lpstr>
      <vt:lpstr>SQCR_809517_86684_332952_144</vt:lpstr>
      <vt:lpstr>SQCR_809517_86684_332952_145</vt:lpstr>
      <vt:lpstr>SQCR_809517_86684_332952_146</vt:lpstr>
      <vt:lpstr>SQCR_809517_86684_332952_148</vt:lpstr>
      <vt:lpstr>SQCR_809517_86684_332952_149</vt:lpstr>
      <vt:lpstr>SQCR_809517_86684_332952_15</vt:lpstr>
      <vt:lpstr>SQCR_809517_86684_332952_150</vt:lpstr>
      <vt:lpstr>SQCR_809517_86684_332952_151</vt:lpstr>
      <vt:lpstr>SQCR_809517_86684_332952_153</vt:lpstr>
      <vt:lpstr>SQCR_809517_86684_332952_155</vt:lpstr>
      <vt:lpstr>SQCR_809517_86684_332952_156</vt:lpstr>
      <vt:lpstr>SQCR_809517_86684_332952_158</vt:lpstr>
      <vt:lpstr>SQCR_809517_86684_332952_159</vt:lpstr>
      <vt:lpstr>SQCR_809517_86684_332952_16</vt:lpstr>
      <vt:lpstr>SQCR_809517_86684_332952_160</vt:lpstr>
      <vt:lpstr>SQCR_809517_86684_332952_161</vt:lpstr>
      <vt:lpstr>SQCR_809517_86684_332952_162</vt:lpstr>
      <vt:lpstr>SQCR_809517_86684_332952_163</vt:lpstr>
      <vt:lpstr>SQCR_809517_86684_332952_164</vt:lpstr>
      <vt:lpstr>SQCR_809517_86684_332952_165</vt:lpstr>
      <vt:lpstr>SQCR_809517_86684_332952_169</vt:lpstr>
      <vt:lpstr>SQCR_809517_86684_332952_170</vt:lpstr>
      <vt:lpstr>SQCR_809517_86684_332952_18</vt:lpstr>
      <vt:lpstr>SQCR_809517_86684_332952_19</vt:lpstr>
      <vt:lpstr>SQCR_809517_86684_332952_20</vt:lpstr>
      <vt:lpstr>SQCR_809517_86684_332952_22</vt:lpstr>
      <vt:lpstr>SQCR_809517_86684_332952_23</vt:lpstr>
      <vt:lpstr>SQCR_809517_86684_332952_24</vt:lpstr>
      <vt:lpstr>SQCR_809517_86684_332952_26</vt:lpstr>
      <vt:lpstr>SQCR_809517_86684_332952_27</vt:lpstr>
      <vt:lpstr>SQCR_809517_86684_332952_28</vt:lpstr>
      <vt:lpstr>SQCR_809517_86684_332952_29</vt:lpstr>
      <vt:lpstr>SQCR_809517_86684_332952_30</vt:lpstr>
      <vt:lpstr>SQCR_809517_86684_332952_32</vt:lpstr>
      <vt:lpstr>SQCR_809517_86684_332952_33</vt:lpstr>
      <vt:lpstr>SQCR_809517_86684_332952_35</vt:lpstr>
      <vt:lpstr>SQCR_809517_86684_332952_36</vt:lpstr>
      <vt:lpstr>SQCR_809517_86684_332952_37</vt:lpstr>
      <vt:lpstr>SQCR_809517_86684_332952_38</vt:lpstr>
      <vt:lpstr>SQCR_809517_86684_332952_39</vt:lpstr>
      <vt:lpstr>SQCR_809517_86684_332952_42</vt:lpstr>
      <vt:lpstr>SQCR_809517_86684_332952_43</vt:lpstr>
      <vt:lpstr>SQCR_809517_86684_332952_44</vt:lpstr>
      <vt:lpstr>SQCR_809517_86684_332952_48</vt:lpstr>
      <vt:lpstr>SQCR_809517_86684_332952_49</vt:lpstr>
      <vt:lpstr>SQCR_809517_86684_332952_50</vt:lpstr>
      <vt:lpstr>SQCR_809517_86684_332952_52</vt:lpstr>
      <vt:lpstr>SQCR_809517_86684_332952_53</vt:lpstr>
      <vt:lpstr>SQCR_809517_86684_332952_54</vt:lpstr>
      <vt:lpstr>SQCR_809517_86684_332952_55</vt:lpstr>
      <vt:lpstr>SQCR_809517_86684_332952_56</vt:lpstr>
      <vt:lpstr>SQCR_809517_86684_332952_58</vt:lpstr>
      <vt:lpstr>SQCR_809517_86684_332952_60</vt:lpstr>
      <vt:lpstr>SQCR_809517_86684_332952_62</vt:lpstr>
      <vt:lpstr>SQCR_809517_86684_332952_65</vt:lpstr>
      <vt:lpstr>SQCR_809517_86684_332952_66</vt:lpstr>
      <vt:lpstr>SQCR_809517_86684_332952_67</vt:lpstr>
      <vt:lpstr>SQCR_809517_86684_332952_68</vt:lpstr>
      <vt:lpstr>SQCR_809517_86684_332952_72</vt:lpstr>
      <vt:lpstr>SQCR_809517_86684_332952_73</vt:lpstr>
      <vt:lpstr>SQCR_809517_86684_332952_74</vt:lpstr>
      <vt:lpstr>SQCR_809517_86684_332952_75</vt:lpstr>
      <vt:lpstr>SQCR_809517_86684_332952_76</vt:lpstr>
      <vt:lpstr>SQCR_809517_86684_332952_77</vt:lpstr>
      <vt:lpstr>SQCR_809517_86684_332952_78</vt:lpstr>
      <vt:lpstr>SQCR_809517_86684_332952_79</vt:lpstr>
      <vt:lpstr>SQCR_809517_86684_332952_81</vt:lpstr>
      <vt:lpstr>SQCR_809517_86684_332952_82</vt:lpstr>
      <vt:lpstr>SQCR_809517_86684_332952_83</vt:lpstr>
      <vt:lpstr>SQCR_809517_86684_332952_84</vt:lpstr>
      <vt:lpstr>SQCR_809517_86684_332952_85</vt:lpstr>
      <vt:lpstr>SQCR_809517_86684_332952_86</vt:lpstr>
      <vt:lpstr>SQCR_809517_86684_332952_87</vt:lpstr>
      <vt:lpstr>SQCR_809517_86684_332952_89</vt:lpstr>
      <vt:lpstr>SQCR_809517_86684_332952_90</vt:lpstr>
      <vt:lpstr>SQCR_809517_86684_332952_91</vt:lpstr>
      <vt:lpstr>SQCR_809517_86684_332952_92</vt:lpstr>
      <vt:lpstr>SQCR_809517_86684_332952_94</vt:lpstr>
      <vt:lpstr>SQCR_809517_86684_332952_95</vt:lpstr>
      <vt:lpstr>SQCR_809517_86684_332952_96</vt:lpstr>
      <vt:lpstr>SQCR_809517_86684_332952_97</vt:lpstr>
      <vt:lpstr>SQCR_809517_86684_332952_98</vt:lpstr>
      <vt:lpstr>SQCR_809517_86684_332952_99</vt:lpstr>
      <vt:lpstr>SQCR_809517_86684_332954_10</vt:lpstr>
      <vt:lpstr>SQCR_809517_86684_332954_100</vt:lpstr>
      <vt:lpstr>SQCR_809517_86684_332954_101</vt:lpstr>
      <vt:lpstr>SQCR_809517_86684_332954_102</vt:lpstr>
      <vt:lpstr>SQCR_809517_86684_332954_104</vt:lpstr>
      <vt:lpstr>SQCR_809517_86684_332954_105</vt:lpstr>
      <vt:lpstr>SQCR_809517_86684_332954_106</vt:lpstr>
      <vt:lpstr>SQCR_809517_86684_332954_107</vt:lpstr>
      <vt:lpstr>SQCR_809517_86684_332954_108</vt:lpstr>
      <vt:lpstr>SQCR_809517_86684_332954_109</vt:lpstr>
      <vt:lpstr>SQCR_809517_86684_332954_11</vt:lpstr>
      <vt:lpstr>SQCR_809517_86684_332954_110</vt:lpstr>
      <vt:lpstr>SQCR_809517_86684_332954_111</vt:lpstr>
      <vt:lpstr>SQCR_809517_86684_332954_112</vt:lpstr>
      <vt:lpstr>SQCR_809517_86684_332954_113</vt:lpstr>
      <vt:lpstr>SQCR_809517_86684_332954_114</vt:lpstr>
      <vt:lpstr>SQCR_809517_86684_332954_115</vt:lpstr>
      <vt:lpstr>SQCR_809517_86684_332954_116</vt:lpstr>
      <vt:lpstr>SQCR_809517_86684_332954_117</vt:lpstr>
      <vt:lpstr>SQCR_809517_86684_332954_118</vt:lpstr>
      <vt:lpstr>SQCR_809517_86684_332954_119</vt:lpstr>
      <vt:lpstr>SQCR_809517_86684_332954_120</vt:lpstr>
      <vt:lpstr>SQCR_809517_86684_332954_121</vt:lpstr>
      <vt:lpstr>SQCR_809517_86684_332954_122</vt:lpstr>
      <vt:lpstr>SQCR_809517_86684_332954_123</vt:lpstr>
      <vt:lpstr>SQCR_809517_86684_332954_124</vt:lpstr>
      <vt:lpstr>SQCR_809517_86684_332954_125</vt:lpstr>
      <vt:lpstr>SQCR_809517_86684_332954_127</vt:lpstr>
      <vt:lpstr>SQCR_809517_86684_332954_128</vt:lpstr>
      <vt:lpstr>SQCR_809517_86684_332954_129</vt:lpstr>
      <vt:lpstr>SQCR_809517_86684_332954_13</vt:lpstr>
      <vt:lpstr>SQCR_809517_86684_332954_130</vt:lpstr>
      <vt:lpstr>SQCR_809517_86684_332954_131</vt:lpstr>
      <vt:lpstr>SQCR_809517_86684_332954_132</vt:lpstr>
      <vt:lpstr>SQCR_809517_86684_332954_133</vt:lpstr>
      <vt:lpstr>SQCR_809517_86684_332954_134</vt:lpstr>
      <vt:lpstr>SQCR_809517_86684_332954_135</vt:lpstr>
      <vt:lpstr>SQCR_809517_86684_332954_136</vt:lpstr>
      <vt:lpstr>SQCR_809517_86684_332954_137</vt:lpstr>
      <vt:lpstr>SQCR_809517_86684_332954_138</vt:lpstr>
      <vt:lpstr>SQCR_809517_86684_332954_139</vt:lpstr>
      <vt:lpstr>SQCR_809517_86684_332954_14</vt:lpstr>
      <vt:lpstr>SQCR_809517_86684_332954_140</vt:lpstr>
      <vt:lpstr>SQCR_809517_86684_332954_141</vt:lpstr>
      <vt:lpstr>SQCR_809517_86684_332954_142</vt:lpstr>
      <vt:lpstr>SQCR_809517_86684_332954_143</vt:lpstr>
      <vt:lpstr>SQCR_809517_86684_332954_144</vt:lpstr>
      <vt:lpstr>SQCR_809517_86684_332954_145</vt:lpstr>
      <vt:lpstr>SQCR_809517_86684_332954_146</vt:lpstr>
      <vt:lpstr>SQCR_809517_86684_332954_148</vt:lpstr>
      <vt:lpstr>SQCR_809517_86684_332954_149</vt:lpstr>
      <vt:lpstr>SQCR_809517_86684_332954_15</vt:lpstr>
      <vt:lpstr>SQCR_809517_86684_332954_150</vt:lpstr>
      <vt:lpstr>SQCR_809517_86684_332954_151</vt:lpstr>
      <vt:lpstr>SQCR_809517_86684_332954_153</vt:lpstr>
      <vt:lpstr>SQCR_809517_86684_332954_155</vt:lpstr>
      <vt:lpstr>SQCR_809517_86684_332954_156</vt:lpstr>
      <vt:lpstr>SQCR_809517_86684_332954_158</vt:lpstr>
      <vt:lpstr>SQCR_809517_86684_332954_159</vt:lpstr>
      <vt:lpstr>SQCR_809517_86684_332954_16</vt:lpstr>
      <vt:lpstr>SQCR_809517_86684_332954_160</vt:lpstr>
      <vt:lpstr>SQCR_809517_86684_332954_161</vt:lpstr>
      <vt:lpstr>SQCR_809517_86684_332954_162</vt:lpstr>
      <vt:lpstr>SQCR_809517_86684_332954_163</vt:lpstr>
      <vt:lpstr>SQCR_809517_86684_332954_164</vt:lpstr>
      <vt:lpstr>SQCR_809517_86684_332954_165</vt:lpstr>
      <vt:lpstr>SQCR_809517_86684_332954_169</vt:lpstr>
      <vt:lpstr>SQCR_809517_86684_332954_170</vt:lpstr>
      <vt:lpstr>SQCR_809517_86684_332954_18</vt:lpstr>
      <vt:lpstr>SQCR_809517_86684_332954_19</vt:lpstr>
      <vt:lpstr>SQCR_809517_86684_332954_20</vt:lpstr>
      <vt:lpstr>SQCR_809517_86684_332954_22</vt:lpstr>
      <vt:lpstr>SQCR_809517_86684_332954_23</vt:lpstr>
      <vt:lpstr>SQCR_809517_86684_332954_24</vt:lpstr>
      <vt:lpstr>SQCR_809517_86684_332954_26</vt:lpstr>
      <vt:lpstr>SQCR_809517_86684_332954_27</vt:lpstr>
      <vt:lpstr>SQCR_809517_86684_332954_28</vt:lpstr>
      <vt:lpstr>SQCR_809517_86684_332954_29</vt:lpstr>
      <vt:lpstr>SQCR_809517_86684_332954_30</vt:lpstr>
      <vt:lpstr>SQCR_809517_86684_332954_32</vt:lpstr>
      <vt:lpstr>SQCR_809517_86684_332954_33</vt:lpstr>
      <vt:lpstr>SQCR_809517_86684_332954_35</vt:lpstr>
      <vt:lpstr>SQCR_809517_86684_332954_36</vt:lpstr>
      <vt:lpstr>SQCR_809517_86684_332954_37</vt:lpstr>
      <vt:lpstr>SQCR_809517_86684_332954_38</vt:lpstr>
      <vt:lpstr>SQCR_809517_86684_332954_39</vt:lpstr>
      <vt:lpstr>SQCR_809517_86684_332954_42</vt:lpstr>
      <vt:lpstr>SQCR_809517_86684_332954_43</vt:lpstr>
      <vt:lpstr>SQCR_809517_86684_332954_44</vt:lpstr>
      <vt:lpstr>SQCR_809517_86684_332954_48</vt:lpstr>
      <vt:lpstr>SQCR_809517_86684_332954_49</vt:lpstr>
      <vt:lpstr>SQCR_809517_86684_332954_50</vt:lpstr>
      <vt:lpstr>SQCR_809517_86684_332954_52</vt:lpstr>
      <vt:lpstr>SQCR_809517_86684_332954_53</vt:lpstr>
      <vt:lpstr>SQCR_809517_86684_332954_54</vt:lpstr>
      <vt:lpstr>SQCR_809517_86684_332954_55</vt:lpstr>
      <vt:lpstr>SQCR_809517_86684_332954_56</vt:lpstr>
      <vt:lpstr>SQCR_809517_86684_332954_58</vt:lpstr>
      <vt:lpstr>SQCR_809517_86684_332954_60</vt:lpstr>
      <vt:lpstr>SQCR_809517_86684_332954_62</vt:lpstr>
      <vt:lpstr>SQCR_809517_86684_332954_65</vt:lpstr>
      <vt:lpstr>SQCR_809517_86684_332954_66</vt:lpstr>
      <vt:lpstr>SQCR_809517_86684_332954_67</vt:lpstr>
      <vt:lpstr>SQCR_809517_86684_332954_68</vt:lpstr>
      <vt:lpstr>SQCR_809517_86684_332954_72</vt:lpstr>
      <vt:lpstr>SQCR_809517_86684_332954_73</vt:lpstr>
      <vt:lpstr>SQCR_809517_86684_332954_74</vt:lpstr>
      <vt:lpstr>SQCR_809517_86684_332954_75</vt:lpstr>
      <vt:lpstr>SQCR_809517_86684_332954_76</vt:lpstr>
      <vt:lpstr>SQCR_809517_86684_332954_77</vt:lpstr>
      <vt:lpstr>SQCR_809517_86684_332954_78</vt:lpstr>
      <vt:lpstr>SQCR_809517_86684_332954_79</vt:lpstr>
      <vt:lpstr>SQCR_809517_86684_332954_81</vt:lpstr>
      <vt:lpstr>SQCR_809517_86684_332954_82</vt:lpstr>
      <vt:lpstr>SQCR_809517_86684_332954_83</vt:lpstr>
      <vt:lpstr>SQCR_809517_86684_332954_84</vt:lpstr>
      <vt:lpstr>SQCR_809517_86684_332954_85</vt:lpstr>
      <vt:lpstr>SQCR_809517_86684_332954_86</vt:lpstr>
      <vt:lpstr>SQCR_809517_86684_332954_87</vt:lpstr>
      <vt:lpstr>SQCR_809517_86684_332954_89</vt:lpstr>
      <vt:lpstr>SQCR_809517_86684_332954_90</vt:lpstr>
      <vt:lpstr>SQCR_809517_86684_332954_91</vt:lpstr>
      <vt:lpstr>SQCR_809517_86684_332954_92</vt:lpstr>
      <vt:lpstr>SQCR_809517_86684_332954_94</vt:lpstr>
      <vt:lpstr>SQCR_809517_86684_332954_95</vt:lpstr>
      <vt:lpstr>SQCR_809517_86684_332954_96</vt:lpstr>
      <vt:lpstr>SQCR_809517_86684_332954_97</vt:lpstr>
      <vt:lpstr>SQCR_809517_86684_332954_98</vt:lpstr>
      <vt:lpstr>SQCR_809517_86684_332954_99</vt:lpstr>
      <vt:lpstr>SQCR_809517_86685_332957_0</vt:lpstr>
      <vt:lpstr>SQCR_809517_86685_332958_0</vt:lpstr>
      <vt:lpstr>SQCR_809517_86685_332959_0</vt:lpstr>
      <vt:lpstr>'809517'!Titoli_stampa</vt:lpstr>
    </vt:vector>
  </TitlesOfParts>
  <Company>CSI Piemonte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sanAsl14_25</dc:creator>
  <cp:lastModifiedBy>Crose Nadia</cp:lastModifiedBy>
  <cp:lastPrinted>2025-11-26T13:38:42Z</cp:lastPrinted>
  <dcterms:created xsi:type="dcterms:W3CDTF">2025-11-26T13:24:10Z</dcterms:created>
  <dcterms:modified xsi:type="dcterms:W3CDTF">2025-11-26T13:39:17Z</dcterms:modified>
</cp:coreProperties>
</file>